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св\Google Диск\01 Клиенты по консалту\7 ЕПФР\Акция\"/>
    </mc:Choice>
  </mc:AlternateContent>
  <bookViews>
    <workbookView xWindow="480" yWindow="120" windowWidth="11340" windowHeight="8835"/>
  </bookViews>
  <sheets>
    <sheet name="Раздел1" sheetId="11" r:id="rId1"/>
    <sheet name="Раздел2" sheetId="9" r:id="rId2"/>
    <sheet name="Раздел4" sheetId="4" r:id="rId3"/>
    <sheet name="Раздел7" sheetId="6" r:id="rId4"/>
    <sheet name="прил 1" sheetId="12" r:id="rId5"/>
    <sheet name="прил 2" sheetId="13" r:id="rId6"/>
    <sheet name="прил 3" sheetId="14" r:id="rId7"/>
  </sheets>
  <externalReferences>
    <externalReference r:id="rId8"/>
    <externalReference r:id="rId9"/>
    <externalReference r:id="rId10"/>
    <externalReference r:id="rId11"/>
    <externalReference r:id="rId12"/>
  </externalReferences>
  <definedNames>
    <definedName name="cc">#REF!</definedName>
    <definedName name="rrr" localSheetId="4">'прил 1'!$C$3:$D$3</definedName>
    <definedName name="rrr">#REF!</definedName>
    <definedName name="_xlnm.Print_Area" localSheetId="4">'прил 1'!$C$3:$R$103</definedName>
    <definedName name="_xlnm.Print_Area" localSheetId="5">'прил 2'!$C$3:$S$66</definedName>
    <definedName name="_xlnm.Print_Area" localSheetId="6">'прил 3'!$C$3:$T$85</definedName>
    <definedName name="очистить1">#REF!,#REF!,#REF!,#REF!,#REF!,#REF!,#REF!,#REF!</definedName>
    <definedName name="п1" localSheetId="4">'прил 1'!$C$3</definedName>
    <definedName name="п1">#REF!</definedName>
    <definedName name="п1чистВсеДанные" localSheetId="4">'прил 1'!$I$24:$R$25,'прил 1'!$I$28:$R$35,'прил 1'!$I$40:$R$52,'прил 1'!$I$61:$R$68,'прил 1'!$I$71:$R$76,'прил 1'!$I$79:$R$80,'прил 1'!$I$83:$R$94</definedName>
    <definedName name="п1чистВсеДанные" localSheetId="5">'[2]прил 1'!$I$24:$R$25,'[2]прил 1'!$I$28:$R$35,'[2]прил 1'!$I$40:$R$52,'[2]прил 1'!$I$61:$R$68,'[2]прил 1'!$I$71:$R$76,'[2]прил 1'!$I$79:$R$80,'[2]прил 1'!$I$83:$R$94</definedName>
    <definedName name="п1чистВсеДанные" localSheetId="6">'[5]прил 1'!$I$24:$R$25,'[5]прил 1'!$I$28:$R$35,'[5]прил 1'!$I$40:$R$52,'[5]прил 1'!$I$61:$R$68,'[5]прил 1'!$I$71:$R$76,'[5]прил 1'!$I$79:$R$80,'[5]прил 1'!$I$83:$R$94</definedName>
    <definedName name="п1чистВсеДанные">#REF!,#REF!,#REF!,#REF!,#REF!,#REF!,#REF!</definedName>
    <definedName name="п1чистВсеТекст" localSheetId="4">'прил 1'!$F$8:$R$14,'прил 1'!$N$16:$R$18</definedName>
    <definedName name="п1чистВсеТекст" localSheetId="5">'[2]прил 1'!$F$8:$R$14,'[2]прил 1'!$N$16:$R$18</definedName>
    <definedName name="п1чистВсеТекст" localSheetId="6">'[5]прил 1'!$F$8:$R$14,'[5]прил 1'!$N$16:$R$18</definedName>
    <definedName name="п1чистВсеТекст">#REF!,#REF!</definedName>
    <definedName name="п1чистТек" localSheetId="4">'прил 1'!$I$24,'прил 1'!$I$24:$M$25,'прил 1'!$I$28:$M$35,'прил 1'!$I$40:$M$52,'прил 1'!$I$61:$M$68,'прил 1'!$I$71:$M$76,'прил 1'!$I$79:$M$80,'прил 1'!$I$83:$M$94</definedName>
    <definedName name="п1чистТек" localSheetId="5">'[2]прил 1'!$I$24,'[2]прил 1'!$I$24:$M$25,'[2]прил 1'!$I$28:$M$35,'[2]прил 1'!$I$40:$M$52,'[2]прил 1'!$I$61:$M$68,'[2]прил 1'!$I$71:$M$76,'[2]прил 1'!$I$79:$M$80,'[2]прил 1'!$I$83:$M$94</definedName>
    <definedName name="п1чистТек" localSheetId="6">'[5]прил 1'!$I$24,'[5]прил 1'!$I$24:$M$25,'[5]прил 1'!$I$28:$M$35,'[5]прил 1'!$I$40:$M$52,'[5]прил 1'!$I$61:$M$68,'[5]прил 1'!$I$71:$M$76,'[5]прил 1'!$I$79:$M$80,'[5]прил 1'!$I$83:$M$94</definedName>
    <definedName name="п1чистТек">#REF!,#REF!,#REF!,#REF!,#REF!,#REF!,#REF!,#REF!</definedName>
    <definedName name="п2" localSheetId="5">'прил 2'!$C$3</definedName>
    <definedName name="п2">#REF!</definedName>
    <definedName name="п2чистВсеДанные" localSheetId="4">'[2]прил 2'!$J$19:$S$20,'[2]прил 2'!$J$22:$S$23,'[2]прил 2'!$J$25:$S$26,'[2]прил 2'!$J$30:$S$33,'[2]прил 2'!$J$36:$S$37,'[2]прил 2'!$J$40:$S$41,'[2]прил 2'!$J$44:$S$46,'[2]прил 2'!$J$49:$S$53,'[2]прил 2'!$J$55:$S$56,'[2]прил 2'!$J$58:$S$59</definedName>
    <definedName name="п2чистВсеДанные" localSheetId="5">'прил 2'!$J$19:$S$20,'прил 2'!$J$22:$S$23,'прил 2'!$J$25:$S$26,'прил 2'!$J$30:$S$33,'прил 2'!$J$36:$S$37,'прил 2'!$J$40:$S$41,'прил 2'!$J$44:$S$46,'прил 2'!$J$49:$S$53,'прил 2'!$J$55:$S$56,'прил 2'!$J$58:$S$59</definedName>
    <definedName name="п2чистВсеДанные" localSheetId="6">'[5]прил 2'!$J$19:$S$20,'[5]прил 2'!$J$22:$S$23,'[5]прил 2'!$J$25:$S$26,'[5]прил 2'!$J$30:$S$33,'[5]прил 2'!$J$36:$S$37,'[5]прил 2'!$J$40:$S$41,'[5]прил 2'!$J$44:$S$46,'[5]прил 2'!$J$49:$S$53,'[5]прил 2'!$J$55:$S$56,'[5]прил 2'!$J$58:$S$59</definedName>
    <definedName name="п2чистВсеДанные">'[3]прил 2'!$J$19:$S$20,'[3]прил 2'!$J$22:$S$23,'[3]прил 2'!$J$25:$S$26,'[3]прил 2'!$J$30:$S$33,'[3]прил 2'!$J$36:$S$37,'[3]прил 2'!$J$40:$S$41,'[3]прил 2'!$J$44:$S$46,'[3]прил 2'!$J$49:$S$53,'[3]прил 2'!$J$55:$S$56,'[3]прил 2'!$J$58:$S$59</definedName>
    <definedName name="п2чистТек" localSheetId="4">'[2]прил 2'!$J$19:$N$20,'[2]прил 2'!$J$22:$N$23,'[2]прил 2'!$J$25:$N$26,'[2]прил 2'!$J$30:$N$33,'[2]прил 2'!$J$36:$N$37,'[2]прил 2'!$J$40:$N$41,'[2]прил 2'!$J$44:$N$46,'[2]прил 2'!$J$49:$N$53,'[2]прил 2'!$J$55:$N$56,'[2]прил 2'!$J$58:$N$59</definedName>
    <definedName name="п2чистТек" localSheetId="5">'прил 2'!$J$19:$N$20,'прил 2'!$J$22:$N$23,'прил 2'!$J$25:$N$26,'прил 2'!$J$30:$N$33,'прил 2'!$J$36:$N$37,'прил 2'!$J$40:$N$41,'прил 2'!$J$44:$N$46,'прил 2'!$J$49:$N$53,'прил 2'!$J$55:$N$56,'прил 2'!$J$58:$N$59</definedName>
    <definedName name="п2чистТек" localSheetId="6">'[5]прил 2'!$J$19:$N$20,'[5]прил 2'!$J$22:$N$23,'[5]прил 2'!$J$25:$N$26,'[5]прил 2'!$J$30:$N$33,'[5]прил 2'!$J$36:$N$37,'[5]прил 2'!$J$40:$N$41,'[5]прил 2'!$J$44:$N$46,'[5]прил 2'!$J$49:$N$53,'[5]прил 2'!$J$55:$N$56,'[5]прил 2'!$J$58:$N$59</definedName>
    <definedName name="п2чистТек">'[3]прил 2'!$J$19:$N$20,'[3]прил 2'!$J$22:$N$23,'[3]прил 2'!$J$25:$N$26,'[3]прил 2'!$J$30:$N$33,'[3]прил 2'!$J$36:$N$37,'[3]прил 2'!$J$40:$N$41,'[3]прил 2'!$J$44:$N$46,'[3]прил 2'!$J$49:$N$53,'[3]прил 2'!$J$55:$N$56,'[3]прил 2'!$J$58:$N$59</definedName>
    <definedName name="п3чистВсеДанные" localSheetId="4">'[2]прил 3'!$E$17:$R$19,'[2]прил 3'!$E$24:$R$32,'[2]прил 3'!$E$35:$R$46,'[2]прил 3'!$E$48:$R$50,'[2]прил 3'!$E$55:$R$63,'[2]прил 3'!$E$66:$R$77</definedName>
    <definedName name="п3чистВсеДанные" localSheetId="5">'[2]прил 3'!$E$17:$R$19,'[2]прил 3'!$E$24:$R$32,'[2]прил 3'!$E$35:$R$46,'[2]прил 3'!$E$48:$R$50,'[2]прил 3'!$E$55:$R$63,'[2]прил 3'!$E$66:$R$77</definedName>
    <definedName name="п3чистВсеДанные" localSheetId="6">'прил 3'!$E$17:$R$19,'прил 3'!$E$24:$R$32,'прил 3'!$E$35:$R$46,'прил 3'!$E$48:$R$50,'прил 3'!$E$55:$R$63,'прил 3'!$E$66:$R$77</definedName>
    <definedName name="п3чистВсеДанные">'[3]прил 3'!$E$17:$R$19,'[3]прил 3'!$E$24:$R$32,'[3]прил 3'!$E$35:$R$46,'[3]прил 3'!$E$48:$R$50,'[3]прил 3'!$E$55:$R$63,'[3]прил 3'!$E$66:$R$77</definedName>
    <definedName name="п3чистТек" localSheetId="4">'[2]прил 3'!$E$55:$R$63,'[2]прил 3'!$E$66:$R$77</definedName>
    <definedName name="п3чистТек" localSheetId="5">'[2]прил 3'!$E$55:$R$63,'[2]прил 3'!$E$66:$R$77</definedName>
    <definedName name="п3чистТек" localSheetId="6">'прил 3'!$E$55:$R$63,'прил 3'!$E$66:$R$77</definedName>
    <definedName name="п3чистТек">'[3]прил 3'!$E$55:$R$63,'[3]прил 3'!$E$66:$R$77</definedName>
    <definedName name="п4чистВсеДанные" localSheetId="4">'[2]прил 4'!$J$23:$S$26,'[2]прил 4'!$J$29:$S$32,'[2]прил 4'!$J$37:$S$41,'[2]прил 4'!$J$44:$S$47,'[2]прил 4'!$J$52:$S$55,'[2]прил 4'!$J$58:$S$62,'[2]прил 4'!$J$65:$S$65,'[2]прил 4'!$J$67:$S$67</definedName>
    <definedName name="п4чистВсеДанные" localSheetId="5">'[2]прил 4'!$J$23:$S$26,'[2]прил 4'!$J$29:$S$32,'[2]прил 4'!$J$37:$S$41,'[2]прил 4'!$J$44:$S$47,'[2]прил 4'!$J$52:$S$55,'[2]прил 4'!$J$58:$S$62,'[2]прил 4'!$J$65:$S$65,'[2]прил 4'!$J$67:$S$67</definedName>
    <definedName name="п4чистВсеДанные" localSheetId="6">'[5]прил 4'!$J$23:$S$26,'[5]прил 4'!$J$29:$S$32,'[5]прил 4'!$J$37:$S$41,'[5]прил 4'!$J$44:$S$47,'[5]прил 4'!$J$52:$S$55,'[5]прил 4'!$J$58:$S$62,'[5]прил 4'!$J$65:$S$65,'[5]прил 4'!$J$67:$S$67</definedName>
    <definedName name="п4чистВсеДанные">'[3]прил 4'!$J$23:$S$26,'[3]прил 4'!$J$29:$S$32,'[3]прил 4'!$J$37:$S$41,'[3]прил 4'!$J$44:$S$47,'[3]прил 4'!$J$52:$S$55,'[3]прил 4'!$J$58:$S$62,'[3]прил 4'!$J$65:$S$65,'[3]прил 4'!$J$67:$S$67</definedName>
    <definedName name="п4чистТек" localSheetId="4">'[2]прил 4'!$J$23:$N$26,'[2]прил 4'!$J$29:$N$32,'[2]прил 4'!$J$37:$N$41,'[2]прил 4'!$J$44:$N$47,'[2]прил 4'!$J$52:$N$55,'[2]прил 4'!$J$58:$N$62,'[2]прил 4'!$J$65,'[2]прил 4'!$J$67</definedName>
    <definedName name="п4чистТек" localSheetId="5">'[2]прил 4'!$J$23:$N$26,'[2]прил 4'!$J$29:$N$32,'[2]прил 4'!$J$37:$N$41,'[2]прил 4'!$J$44:$N$47,'[2]прил 4'!$J$52:$N$55,'[2]прил 4'!$J$58:$N$62,'[2]прил 4'!$J$65,'[2]прил 4'!$J$67</definedName>
    <definedName name="п4чистТек" localSheetId="6">'[5]прил 4'!$J$23:$N$26,'[5]прил 4'!$J$29:$N$32,'[5]прил 4'!$J$37:$N$41,'[5]прил 4'!$J$44:$N$47,'[5]прил 4'!$J$52:$N$55,'[5]прил 4'!$J$58:$N$62,'[5]прил 4'!$J$65,'[5]прил 4'!$J$67</definedName>
    <definedName name="п4чистТек">'[3]прил 4'!$J$23:$N$26,'[3]прил 4'!$J$29:$N$32,'[3]прил 4'!$J$37:$N$41,'[3]прил 4'!$J$44:$N$47,'[3]прил 4'!$J$52:$N$55,'[3]прил 4'!$J$58:$N$62,'[3]прил 4'!$J$65,'[3]прил 4'!$J$67</definedName>
    <definedName name="п5чистВсеДанные" localSheetId="4">'[2]прил 5'!$J$20:$S$20,'[2]прил 5'!$J$23:$S$27,'[2]прил 5'!$J$32:$S$34,'[2]прил 5'!$J$37:$S$43</definedName>
    <definedName name="п5чистВсеДанные" localSheetId="5">'[2]прил 5'!$J$20:$S$20,'[2]прил 5'!$J$23:$S$27,'[2]прил 5'!$J$32:$S$34,'[2]прил 5'!$J$37:$S$43</definedName>
    <definedName name="п5чистВсеДанные" localSheetId="6">'[5]прил 5'!$J$20:$S$20,'[5]прил 5'!$J$23:$S$27,'[5]прил 5'!$J$32:$S$34,'[5]прил 5'!$J$37:$S$43</definedName>
    <definedName name="п5чистВсеДанные">'[3]прил 5'!$J$20:$S$20,'[3]прил 5'!$J$23:$S$27,'[3]прил 5'!$J$32:$S$34,'[3]прил 5'!$J$37:$S$43</definedName>
    <definedName name="п5чистТек" localSheetId="4">'[2]прил 5'!$J$20,'[2]прил 5'!$J$23:$N$27,'[2]прил 5'!$J$32:$N$34,'[2]прил 5'!$J$37:$N$43</definedName>
    <definedName name="п5чистТек" localSheetId="5">'[2]прил 5'!$J$20,'[2]прил 5'!$J$23:$N$27,'[2]прил 5'!$J$32:$N$34,'[2]прил 5'!$J$37:$N$43</definedName>
    <definedName name="п5чистТек" localSheetId="6">'[5]прил 5'!$J$20,'[5]прил 5'!$J$23:$N$27,'[5]прил 5'!$J$32:$N$34,'[5]прил 5'!$J$37:$N$43</definedName>
    <definedName name="п5чистТек">'[3]прил 5'!$J$20,'[3]прил 5'!$J$23:$N$27,'[3]прил 5'!$J$32:$N$34,'[3]прил 5'!$J$37:$N$43</definedName>
    <definedName name="Приложение" localSheetId="4">[2]Приложение!$A$1:$D$75</definedName>
    <definedName name="Приложение" localSheetId="5">[2]Приложение!$A$1:$D$75</definedName>
    <definedName name="Приложение" localSheetId="6">[5]Приложение!$A$1:$D$75</definedName>
    <definedName name="Приложение">[4]Приложение!$A$1:$D$41</definedName>
    <definedName name="тест1" localSheetId="4">'прил 1'!$G$6</definedName>
    <definedName name="тест1">#REF!</definedName>
  </definedNames>
  <calcPr calcId="162913"/>
</workbook>
</file>

<file path=xl/calcChain.xml><?xml version="1.0" encoding="utf-8"?>
<calcChain xmlns="http://schemas.openxmlformats.org/spreadsheetml/2006/main">
  <c r="AD84" i="14" l="1"/>
  <c r="AC84" i="14" s="1"/>
  <c r="W84" i="14"/>
  <c r="AD82" i="14"/>
  <c r="AC82" i="14" s="1"/>
  <c r="AD80" i="14"/>
  <c r="W80" i="14" s="1"/>
  <c r="AC80" i="14"/>
  <c r="AD78" i="14"/>
  <c r="AC78" i="14"/>
  <c r="W78" i="14"/>
  <c r="AD76" i="14"/>
  <c r="AC76" i="14" s="1"/>
  <c r="W76" i="14"/>
  <c r="AD74" i="14"/>
  <c r="AC74" i="14" s="1"/>
  <c r="AD72" i="14"/>
  <c r="W72" i="14" s="1"/>
  <c r="AC72" i="14"/>
  <c r="Z68" i="14"/>
  <c r="X68" i="14"/>
  <c r="Z67" i="14"/>
  <c r="X67" i="14"/>
  <c r="W62" i="14" s="1"/>
  <c r="W64" i="14"/>
  <c r="AD54" i="14"/>
  <c r="AC54" i="14"/>
  <c r="W54" i="14"/>
  <c r="AD53" i="14"/>
  <c r="AC53" i="14" s="1"/>
  <c r="W52" i="14"/>
  <c r="AD51" i="14"/>
  <c r="AC51" i="14" s="1"/>
  <c r="AD50" i="14"/>
  <c r="W50" i="14" s="1"/>
  <c r="AC50" i="14"/>
  <c r="AD49" i="14"/>
  <c r="AC49" i="14"/>
  <c r="W49" i="14"/>
  <c r="AD47" i="14"/>
  <c r="AC47" i="14" s="1"/>
  <c r="W47" i="14"/>
  <c r="W44" i="14"/>
  <c r="Z37" i="14"/>
  <c r="X37" i="14"/>
  <c r="Z36" i="14"/>
  <c r="W31" i="14" s="1"/>
  <c r="X36" i="14"/>
  <c r="W33" i="14" s="1"/>
  <c r="X54" i="13"/>
  <c r="W54" i="13"/>
  <c r="V54" i="13"/>
  <c r="W70" i="14" l="1"/>
  <c r="W51" i="14"/>
  <c r="W71" i="14"/>
  <c r="W74" i="14"/>
  <c r="W82" i="14"/>
  <c r="W42" i="14"/>
  <c r="C6" i="9"/>
  <c r="D6" i="9"/>
</calcChain>
</file>

<file path=xl/comments1.xml><?xml version="1.0" encoding="utf-8"?>
<comments xmlns="http://schemas.openxmlformats.org/spreadsheetml/2006/main">
  <authors>
    <author>bondar</author>
    <author xml:space="preserve">bondar </author>
  </authors>
  <commentList>
    <comment ref="I3" authorId="0" shapeId="0">
      <text>
        <r>
          <rPr>
            <sz val="11"/>
            <color indexed="81"/>
            <rFont val="Times New Roman"/>
            <family val="1"/>
            <charset val="204"/>
          </rPr>
          <t>При заполнении отчетности необходимо вводить данные 
в ячейки с голубой заливкой.</t>
        </r>
      </text>
    </comment>
    <comment ref="C5" authorId="1" shapeId="0">
      <text>
        <r>
          <rPr>
            <sz val="11"/>
            <color indexed="81"/>
            <rFont val="Times New Roman"/>
            <family val="1"/>
            <charset val="204"/>
          </rPr>
          <t xml:space="preserve">  При внесении дополнительных реквизитов и сведений в бухгалтерскую отчетность должна быть соблюдена структура (коды строк и граф)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каждому числовому значению показателей бухгалтерской отчетности, за исключением бухгалтерской отчетности, составляемой за первый отчетный период деятельности организации, должны быть приведены данные за отчетный период и период года, предшествующего отчетному году (далее - предыдущий год), аналогичный отчетному периоду.
  Если данные за период предыдущего года, аналогичный отчетному периоду, несопоставимы с данными за отчетный период, то первые из названных данных подлежат корректировке в соответствии с законодательством.
  Показатели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которым отсутствуют числовые значения, прочеркиваются. </t>
        </r>
        <r>
          <rPr>
            <b/>
            <i/>
            <sz val="11"/>
            <color indexed="18"/>
            <rFont val="Times New Roman"/>
            <family val="1"/>
            <charset val="204"/>
          </rPr>
          <t>Вычитаемые и отрицательные числовые значения показателей показываются в круглых скобках.</t>
        </r>
        <r>
          <rPr>
            <sz val="11"/>
            <color indexed="81"/>
            <rFont val="Times New Roman"/>
            <family val="1"/>
            <charset val="204"/>
          </rPr>
          <t xml:space="preserve">
  В бухгалтерской отчетности не допускается зачет между статьями активов, обязательств, собственного капитала, доходов, расходов, за исключением случаев, установленных законодательством.
  Бухгалтерская отчетность организации, имеющей филиалы, представительства и иные обособленные подразделения (далее - подразделения), составляется с включением показателей деятельности подразделений.</t>
        </r>
      </text>
    </comment>
    <comment ref="F6" authorId="1" shapeId="0">
      <text>
        <r>
          <rPr>
            <sz val="11"/>
            <color indexed="81"/>
            <rFont val="Times New Roman"/>
            <family val="1"/>
            <charset val="204"/>
          </rPr>
          <t xml:space="preserve">  В бухгалтерском балансе организации, имеющей подразделения:
  дебиторская задолженность подразделений, учитываемая на счете 79 «Внутрихозяйственные расчеты», не показывается по статьям «Долгосрочная дебиторская задолженность» (строка 170), «Краткосрочная дебиторская задолженность» (строка 250);
  кредиторская задолженность перед подразделениями, учитываемая на счете 79 «Внутрихозяйственные расчеты», не показывается по статьям «Прочие долгосрочные обязательства» (строка 560), «Краткосрочная кредиторская задолженность» (строка 630).</t>
        </r>
      </text>
    </comment>
    <comment ref="C13" authorId="1" shapeId="0">
      <text>
        <r>
          <rPr>
            <sz val="11"/>
            <color indexed="81"/>
            <rFont val="Times New Roman"/>
            <family val="1"/>
            <charset val="204"/>
          </rPr>
          <t xml:space="preserve">Показатели бухгалтерской отчетности приводятся </t>
        </r>
        <r>
          <rPr>
            <b/>
            <i/>
            <sz val="11"/>
            <color indexed="10"/>
            <rFont val="Times New Roman"/>
            <family val="1"/>
            <charset val="204"/>
          </rPr>
          <t>в тысячах белорусских рублей в целых числах</t>
        </r>
        <r>
          <rPr>
            <sz val="11"/>
            <color indexed="81"/>
            <rFont val="Times New Roman"/>
            <family val="1"/>
            <charset val="204"/>
          </rPr>
          <t>.</t>
        </r>
      </text>
    </comment>
    <comment ref="I22" authorId="1" shapeId="0">
      <text>
        <r>
          <rPr>
            <sz val="11"/>
            <color indexed="81"/>
            <rFont val="Times New Roman"/>
            <family val="1"/>
            <charset val="204"/>
          </rPr>
          <t xml:space="preserve">В графе 3 «На ________ 20__ г.» показывается стоимость активов, собственного капитала, обязательств на конец отчетного периода. </t>
        </r>
      </text>
    </comment>
    <comment ref="N22" authorId="1" shapeId="0">
      <text>
        <r>
          <rPr>
            <sz val="11"/>
            <color indexed="81"/>
            <rFont val="Times New Roman"/>
            <family val="1"/>
            <charset val="204"/>
          </rPr>
          <t>В графе 4 «На 31 декабря 20__ г.» показывается стоимость активов, собственного капитала, обязательств на конец предыдущего года, которая должна соответствовать данным графы 3 «На ________ 20__ г.» предыдущего года, за исключением случаев, установленных законодательством.</t>
        </r>
      </text>
    </comment>
    <comment ref="C23" authorId="1" shapeId="0">
      <text>
        <r>
          <rPr>
            <sz val="11"/>
            <color indexed="81"/>
            <rFont val="Times New Roman"/>
            <family val="1"/>
            <charset val="204"/>
          </rPr>
          <t>В разделе I «Долгосрочные активы» приводится информация об остатках основных средств, нематериальных активов, доходных вложений в материальные активы, вложений в долгосрочные активы, долгосрочных финансовых вложений, долгосрочной дебиторской задолженности, отложенных налоговых активов, прочих долгосрочных активов.</t>
        </r>
      </text>
    </comment>
    <comment ref="C37" authorId="1" shapeId="0">
      <text>
        <r>
          <rPr>
            <sz val="11"/>
            <color indexed="81"/>
            <rFont val="Times New Roman"/>
            <family val="1"/>
            <charset val="204"/>
          </rPr>
          <t>В разделе II «Краткосрочные активы» приводится информация об остатках запасов, долгосрочных активов, предназначенных для реализации, расходов будущих периодов, налога на добавленную стоимость по приобретенным товарам, работам, услугам, краткосрочной дебиторской задолженности, краткосрочных финансовых вложений, денежных средств и эквивалентов денежных средств, прочих краткосрочных активов.</t>
        </r>
      </text>
    </comment>
    <comment ref="C60" authorId="1" shapeId="0">
      <text>
        <r>
          <rPr>
            <sz val="11"/>
            <color indexed="81"/>
            <rFont val="Times New Roman"/>
            <family val="1"/>
            <charset val="204"/>
          </rPr>
          <t>В разделе III «Собственный капитал» приводится информация 
о собственном капитале.</t>
        </r>
      </text>
    </comment>
    <comment ref="C70" authorId="1" shapeId="0">
      <text>
        <r>
          <rPr>
            <sz val="11"/>
            <color indexed="81"/>
            <rFont val="Times New Roman"/>
            <family val="1"/>
            <charset val="204"/>
          </rPr>
          <t>В разделе IV «Долгосрочные обязательства» приводится информация об обязательствах, погашение которых ожидается более чем через 12 месяцев после отчетной даты.</t>
        </r>
      </text>
    </comment>
    <comment ref="C78" authorId="1" shapeId="0">
      <text>
        <r>
          <rPr>
            <sz val="11"/>
            <color indexed="81"/>
            <rFont val="Times New Roman"/>
            <family val="1"/>
            <charset val="204"/>
          </rPr>
          <t>В разделе V «Краткосрочные обязательства» приводится информация об обязательствах, погашение которых ожидается в течение 12 месяцев после отчетной даты.</t>
        </r>
      </text>
    </comment>
  </commentList>
</comments>
</file>

<file path=xl/comments2.xml><?xml version="1.0" encoding="utf-8"?>
<comments xmlns="http://schemas.openxmlformats.org/spreadsheetml/2006/main">
  <authors>
    <author xml:space="preserve">bondar </author>
  </authors>
  <commentList>
    <comment ref="J18" authorId="0" shapeId="0">
      <text>
        <r>
          <rPr>
            <sz val="11"/>
            <color indexed="81"/>
            <rFont val="Times New Roman"/>
            <family val="1"/>
            <charset val="204"/>
          </rPr>
          <t>В графе 3 «За ________ 20__ г.» показываются данные за отчетный период, в графе 4 «За ________ 20__ г.» - данные за период предыдущего года, аналогичный отчетному периоду.</t>
        </r>
      </text>
    </comment>
    <comment ref="W54" authorId="0" shapeId="0">
      <text>
        <r>
          <rPr>
            <sz val="12"/>
            <color indexed="81"/>
            <rFont val="Times New Roman"/>
            <family val="1"/>
            <charset val="204"/>
          </rPr>
          <t>стр.470 гр.3 ББ</t>
        </r>
      </text>
    </comment>
  </commentList>
</comments>
</file>

<file path=xl/comments3.xml><?xml version="1.0" encoding="utf-8"?>
<comments xmlns="http://schemas.openxmlformats.org/spreadsheetml/2006/main">
  <authors>
    <author xml:space="preserve">bondar </author>
  </authors>
  <commentList>
    <comment ref="C17" authorId="0" shapeId="0">
      <text>
        <r>
          <rPr>
            <sz val="11"/>
            <color indexed="81"/>
            <rFont val="Times New Roman"/>
            <family val="1"/>
            <charset val="204"/>
          </rPr>
          <t>По строке 010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t>
        </r>
      </text>
    </comment>
    <comment ref="C18" authorId="0" shapeId="0">
      <text>
        <r>
          <rPr>
            <sz val="11"/>
            <color indexed="81"/>
            <rFont val="Times New Roman"/>
            <family val="1"/>
            <charset val="204"/>
          </rPr>
          <t>По строке 020 «Корректировки в связи с изменением учетной политики» показываются изменения величины собственного капитала в целом и по каждой статье в отдельности в связи с изменением учетной политики.</t>
        </r>
      </text>
    </comment>
    <comment ref="C19" authorId="0" shapeId="0">
      <text>
        <r>
          <rPr>
            <sz val="11"/>
            <color indexed="81"/>
            <rFont val="Times New Roman"/>
            <family val="1"/>
            <charset val="204"/>
          </rPr>
          <t>По строке 030 «Корректировки в связи с исправлением ошибок» показываются изменения величины собственного капитала в целом и по каждой статье в отдельности в связи с исправлением ошибок.</t>
        </r>
      </text>
    </comment>
    <comment ref="C20" authorId="0" shapeId="0">
      <text>
        <r>
          <rPr>
            <sz val="11"/>
            <color indexed="81"/>
            <rFont val="Times New Roman"/>
            <family val="1"/>
            <charset val="204"/>
          </rPr>
          <t>По строке 040 «Скорректированный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 скорректированное в связи с изменением учетной политики и исправлением ошибок.</t>
        </r>
      </text>
    </comment>
    <comment ref="C21" authorId="0" shapeId="0">
      <text>
        <r>
          <rPr>
            <sz val="11"/>
            <color indexed="81"/>
            <rFont val="Times New Roman"/>
            <family val="1"/>
            <charset val="204"/>
          </rPr>
          <t>По строке 050 «Увеличение собственного капитала - всего» показываются суммы увеличения собственного капитала в целом и по каждой статье в отдельности за период предыдущего года, аналогичный отчетному периоду.</t>
        </r>
      </text>
    </comment>
    <comment ref="C33" authorId="0" shapeId="0">
      <text>
        <r>
          <rPr>
            <sz val="10.5"/>
            <color indexed="81"/>
            <rFont val="Times New Roman"/>
            <family val="1"/>
            <charset val="204"/>
          </rPr>
          <t>По строке 060 «Уменьшение собственного капитала - всего» показываются суммы уменьшения собственного капитала в целом и по каждой статье в отдельности за период предыдущего года, аналогичный отчетному периоду.</t>
        </r>
      </text>
    </comment>
    <comment ref="C44" authorId="0" shapeId="0">
      <text>
        <r>
          <rPr>
            <sz val="11"/>
            <color indexed="81"/>
            <rFont val="Times New Roman"/>
            <family val="1"/>
            <charset val="204"/>
          </rPr>
          <t>По строке 070 «Изменение уставного капитала» показываются суммы изменения уставного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5" authorId="0" shapeId="0">
      <text>
        <r>
          <rPr>
            <sz val="11"/>
            <color indexed="81"/>
            <rFont val="Times New Roman"/>
            <family val="1"/>
            <charset val="204"/>
          </rPr>
          <t>По строке 080 «Изменение резервного капитала» показываются суммы изменения резервного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6" authorId="0" shapeId="0">
      <text>
        <r>
          <rPr>
            <sz val="11"/>
            <color indexed="81"/>
            <rFont val="Times New Roman"/>
            <family val="1"/>
            <charset val="204"/>
          </rPr>
          <t>По строке 090 «Изменение добавочного капитала» показываются суммы изменения добавочного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7" authorId="0" shapeId="0">
      <text>
        <r>
          <rPr>
            <sz val="11"/>
            <color indexed="81"/>
            <rFont val="Times New Roman"/>
            <family val="1"/>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C48" authorId="0" shapeId="0">
      <text>
        <r>
          <rPr>
            <sz val="11"/>
            <color indexed="81"/>
            <rFont val="Times New Roman"/>
            <family val="1"/>
            <charset val="204"/>
          </rPr>
          <t>По строке 110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предыдущего года.</t>
        </r>
      </text>
    </comment>
    <comment ref="C49" authorId="0" shapeId="0">
      <text>
        <r>
          <rPr>
            <sz val="11"/>
            <color indexed="81"/>
            <rFont val="Times New Roman"/>
            <family val="1"/>
            <charset val="204"/>
          </rPr>
          <t>По строкам 120-190 показываются данные за отчетный период, аналогичные данным, показанным по строкам 020-090 отчета об изменении собственного капитала за период предыдущего года, аналогичный отчетному периоду.</t>
        </r>
      </text>
    </comment>
    <comment ref="E51" authorId="0" shapeId="0">
      <text>
        <r>
          <rPr>
            <sz val="12"/>
            <color indexed="81"/>
            <rFont val="Times New Roman"/>
            <family val="1"/>
            <charset val="204"/>
          </rPr>
          <t>стр.410 гр.4 ББ</t>
        </r>
      </text>
    </comment>
    <comment ref="G51" authorId="0" shapeId="0">
      <text>
        <r>
          <rPr>
            <sz val="12"/>
            <color indexed="81"/>
            <rFont val="Times New Roman"/>
            <family val="1"/>
            <charset val="204"/>
          </rPr>
          <t>стр.420 гр.4 ББ</t>
        </r>
      </text>
    </comment>
    <comment ref="I51" authorId="0" shapeId="0">
      <text>
        <r>
          <rPr>
            <sz val="12"/>
            <color indexed="81"/>
            <rFont val="Times New Roman"/>
            <family val="1"/>
            <charset val="204"/>
          </rPr>
          <t>стр.430 гр.4 ББ</t>
        </r>
      </text>
    </comment>
    <comment ref="K51" authorId="0" shapeId="0">
      <text>
        <r>
          <rPr>
            <sz val="12"/>
            <color indexed="81"/>
            <rFont val="Times New Roman"/>
            <family val="1"/>
            <charset val="204"/>
          </rPr>
          <t>стр.440 гр.4 ББ</t>
        </r>
      </text>
    </comment>
    <comment ref="M51" authorId="0" shapeId="0">
      <text>
        <r>
          <rPr>
            <sz val="12"/>
            <color indexed="81"/>
            <rFont val="Times New Roman"/>
            <family val="1"/>
            <charset val="204"/>
          </rPr>
          <t>стр.450 гр.4 ББ</t>
        </r>
      </text>
    </comment>
    <comment ref="O51" authorId="0" shapeId="0">
      <text>
        <r>
          <rPr>
            <sz val="12"/>
            <color indexed="81"/>
            <rFont val="Times New Roman"/>
            <family val="1"/>
            <charset val="204"/>
          </rPr>
          <t>стр.460 гр.4 ББ</t>
        </r>
      </text>
    </comment>
    <comment ref="C78" authorId="0" shapeId="0">
      <text>
        <r>
          <rPr>
            <sz val="11"/>
            <color indexed="81"/>
            <rFont val="Times New Roman"/>
            <family val="1"/>
            <charset val="204"/>
          </rPr>
          <t>По строке 200 «Остаток на ________ 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отчетного периода.</t>
        </r>
      </text>
    </comment>
    <comment ref="E78" authorId="0" shapeId="0">
      <text>
        <r>
          <rPr>
            <sz val="12"/>
            <color indexed="81"/>
            <rFont val="Times New Roman"/>
            <family val="1"/>
            <charset val="204"/>
          </rPr>
          <t>стр.410 гр.3 ББ</t>
        </r>
      </text>
    </comment>
    <comment ref="G78" authorId="0" shapeId="0">
      <text>
        <r>
          <rPr>
            <sz val="12"/>
            <color indexed="81"/>
            <rFont val="Times New Roman"/>
            <family val="1"/>
            <charset val="204"/>
          </rPr>
          <t>стр.420 гр.3 ББ</t>
        </r>
      </text>
    </comment>
    <comment ref="I78" authorId="0" shapeId="0">
      <text>
        <r>
          <rPr>
            <sz val="12"/>
            <color indexed="81"/>
            <rFont val="Times New Roman"/>
            <family val="1"/>
            <charset val="204"/>
          </rPr>
          <t>стр.430 гр.3 ББ</t>
        </r>
      </text>
    </comment>
    <comment ref="K78" authorId="0" shapeId="0">
      <text>
        <r>
          <rPr>
            <sz val="12"/>
            <color indexed="81"/>
            <rFont val="Times New Roman"/>
            <family val="1"/>
            <charset val="204"/>
          </rPr>
          <t>стр.440 гр.3 ББ</t>
        </r>
      </text>
    </comment>
    <comment ref="M78" authorId="0" shapeId="0">
      <text>
        <r>
          <rPr>
            <sz val="12"/>
            <color indexed="81"/>
            <rFont val="Times New Roman"/>
            <family val="1"/>
            <charset val="204"/>
          </rPr>
          <t>стр.450 гр.3 ББ</t>
        </r>
      </text>
    </comment>
    <comment ref="O78" authorId="0" shapeId="0">
      <text>
        <r>
          <rPr>
            <sz val="12"/>
            <color indexed="81"/>
            <rFont val="Times New Roman"/>
            <family val="1"/>
            <charset val="204"/>
          </rPr>
          <t>стр.460 гр.3 ББ</t>
        </r>
      </text>
    </comment>
    <comment ref="Q78" authorId="0" shapeId="0">
      <text>
        <r>
          <rPr>
            <sz val="12"/>
            <color indexed="81"/>
            <rFont val="Times New Roman"/>
            <family val="1"/>
            <charset val="204"/>
          </rPr>
          <t>стр.470 гр.3 ББ</t>
        </r>
      </text>
    </comment>
  </commentList>
</comments>
</file>

<file path=xl/sharedStrings.xml><?xml version="1.0" encoding="utf-8"?>
<sst xmlns="http://schemas.openxmlformats.org/spreadsheetml/2006/main" count="815" uniqueCount="402">
  <si>
    <t>Наименование показателя</t>
  </si>
  <si>
    <t>С начала года</t>
  </si>
  <si>
    <t>количество</t>
  </si>
  <si>
    <t xml:space="preserve">Покупка                   </t>
  </si>
  <si>
    <t xml:space="preserve">Продажа                   </t>
  </si>
  <si>
    <t>Сделки с векселями - всего</t>
  </si>
  <si>
    <t>013.1</t>
  </si>
  <si>
    <t>013.2</t>
  </si>
  <si>
    <t>013.3</t>
  </si>
  <si>
    <t>013.4</t>
  </si>
  <si>
    <t xml:space="preserve">Сделки с депозитными сертификатами             </t>
  </si>
  <si>
    <t xml:space="preserve">Сделки с производными ценными бумагами          </t>
  </si>
  <si>
    <t xml:space="preserve">Сделки с прочими ценными бумагами                  </t>
  </si>
  <si>
    <t xml:space="preserve">Х </t>
  </si>
  <si>
    <t xml:space="preserve">Х  </t>
  </si>
  <si>
    <t xml:space="preserve">Брокерская                </t>
  </si>
  <si>
    <t xml:space="preserve">Дилерская                 </t>
  </si>
  <si>
    <t xml:space="preserve">Доверительное управление  </t>
  </si>
  <si>
    <t xml:space="preserve">Прочие сделки с ценными бумагами                  </t>
  </si>
  <si>
    <t xml:space="preserve">Из них сделок по договорам мены                      </t>
  </si>
  <si>
    <t>026.1</t>
  </si>
  <si>
    <t>026.2</t>
  </si>
  <si>
    <t>010</t>
  </si>
  <si>
    <t>03</t>
  </si>
  <si>
    <t>029</t>
  </si>
  <si>
    <t>X</t>
  </si>
  <si>
    <t>Раздел II</t>
  </si>
  <si>
    <t>Составляющие работы и услуги профессиональной и биржевой деятельности по ценным бумагам</t>
  </si>
  <si>
    <t>дилерская деятельность</t>
  </si>
  <si>
    <t>депозитарная деятельность</t>
  </si>
  <si>
    <t>деятельность по доверительному управлению ценными бумагами</t>
  </si>
  <si>
    <t>клиринговая деятельность</t>
  </si>
  <si>
    <t>деятельность по организации торговли ценными бумагами</t>
  </si>
  <si>
    <t>прочие работы и услуги, связанные с вышеперечисленными</t>
  </si>
  <si>
    <t>Раздел IV</t>
  </si>
  <si>
    <t>Номер строки</t>
  </si>
  <si>
    <t>Стоимость чистых активов</t>
  </si>
  <si>
    <t>Раздел I</t>
  </si>
  <si>
    <t>ОПЕРАЦИИ С ЦЕННЫМИ БУМАГАМИ</t>
  </si>
  <si>
    <t>014</t>
  </si>
  <si>
    <t>015</t>
  </si>
  <si>
    <t>016</t>
  </si>
  <si>
    <t>021</t>
  </si>
  <si>
    <t>022</t>
  </si>
  <si>
    <t>023</t>
  </si>
  <si>
    <t>025</t>
  </si>
  <si>
    <t>026</t>
  </si>
  <si>
    <t>040</t>
  </si>
  <si>
    <t>041</t>
  </si>
  <si>
    <t>042</t>
  </si>
  <si>
    <t>043</t>
  </si>
  <si>
    <t>044</t>
  </si>
  <si>
    <t>045</t>
  </si>
  <si>
    <t>046</t>
  </si>
  <si>
    <t>047</t>
  </si>
  <si>
    <t>048</t>
  </si>
  <si>
    <t>ИНФОРМАЦИЯ</t>
  </si>
  <si>
    <t>%</t>
  </si>
  <si>
    <t>Справочная информация</t>
  </si>
  <si>
    <t>030</t>
  </si>
  <si>
    <t>Учетный номер плательщика (УНП)</t>
  </si>
  <si>
    <t xml:space="preserve">Профессиональный участник рынка  ценных бумаг  </t>
  </si>
  <si>
    <t>о деятельности профессионального участника рынка ценных бумаг</t>
  </si>
  <si>
    <t>ДОХОДЫ ОТ РЕАЛИЗАЦИИ РАБОТ И УСЛУГ</t>
  </si>
  <si>
    <t>СПРАВОЧНАЯ ИНФОРМАЦИЯ</t>
  </si>
  <si>
    <t>Значение показателя</t>
  </si>
  <si>
    <t>Коэффициент текущей ликвидности</t>
  </si>
  <si>
    <t>Коэффициент обеспеченности собственными оборотными средствами</t>
  </si>
  <si>
    <t>Коэффициент обеспеченности финансовых обязательств активами</t>
  </si>
  <si>
    <t>Х</t>
  </si>
  <si>
    <t>тысяч рублей</t>
  </si>
  <si>
    <t>М.П.</t>
  </si>
  <si>
    <t>Руководитель</t>
  </si>
  <si>
    <t>(подпись)</t>
  </si>
  <si>
    <t xml:space="preserve">Код операции  </t>
  </si>
  <si>
    <t xml:space="preserve">За отчетный  квартал  </t>
  </si>
  <si>
    <t>сделок, штук</t>
  </si>
  <si>
    <t>ценных бумаг, штук</t>
  </si>
  <si>
    <t>01</t>
  </si>
  <si>
    <t>02</t>
  </si>
  <si>
    <t>013</t>
  </si>
  <si>
    <t>Единица измерения</t>
  </si>
  <si>
    <t>020</t>
  </si>
  <si>
    <t>04</t>
  </si>
  <si>
    <t xml:space="preserve">по состоянию на </t>
  </si>
  <si>
    <t>В том числе: брокерская деятельность</t>
  </si>
  <si>
    <t>031</t>
  </si>
  <si>
    <t>061</t>
  </si>
  <si>
    <t>062</t>
  </si>
  <si>
    <t>063</t>
  </si>
  <si>
    <t>064</t>
  </si>
  <si>
    <t>065</t>
  </si>
  <si>
    <t xml:space="preserve">Количество учетных депозитарных операций        </t>
  </si>
  <si>
    <t>Расторгнуто сделок</t>
  </si>
  <si>
    <t>05</t>
  </si>
  <si>
    <t>Из них расторгнуто сделок</t>
  </si>
  <si>
    <t>060</t>
  </si>
  <si>
    <t>х</t>
  </si>
  <si>
    <t>резидентами Российской Федерации</t>
  </si>
  <si>
    <t>01.1</t>
  </si>
  <si>
    <t>резидентами Республики Казахстан</t>
  </si>
  <si>
    <t>резидентами Республики Армения</t>
  </si>
  <si>
    <t>резидентами Кыргызской Республики</t>
  </si>
  <si>
    <t>01.2</t>
  </si>
  <si>
    <t>01.3</t>
  </si>
  <si>
    <t>01.4</t>
  </si>
  <si>
    <t>02.1</t>
  </si>
  <si>
    <t>02.2</t>
  </si>
  <si>
    <t>02.3</t>
  </si>
  <si>
    <t>02.4</t>
  </si>
  <si>
    <t xml:space="preserve">В том числе с  векселями, выданными банками            </t>
  </si>
  <si>
    <t>С векселями, выданными нерезидентами</t>
  </si>
  <si>
    <t xml:space="preserve">в том числе векселей, выданных:  </t>
  </si>
  <si>
    <t>в том числе депозитных сертификатов, выданных:</t>
  </si>
  <si>
    <t xml:space="preserve">в том числе производных ценных бумаг, эмитированных (выданных): 
</t>
  </si>
  <si>
    <t xml:space="preserve">в том числе прочих ценных бумаг, эмитированных (выданных): </t>
  </si>
  <si>
    <t>совершенные с ценными бумагами, эмитированными (выданными):</t>
  </si>
  <si>
    <t>025.2</t>
  </si>
  <si>
    <t>07.1</t>
  </si>
  <si>
    <t>07.2</t>
  </si>
  <si>
    <t>07.3</t>
  </si>
  <si>
    <t>07.4</t>
  </si>
  <si>
    <t>Всего (сумма строк с 041 по 048)</t>
  </si>
  <si>
    <t>063.1</t>
  </si>
  <si>
    <t>063.2</t>
  </si>
  <si>
    <t>063.3</t>
  </si>
  <si>
    <t>063.4</t>
  </si>
  <si>
    <t>064.1</t>
  </si>
  <si>
    <t>064.2</t>
  </si>
  <si>
    <t>064.3</t>
  </si>
  <si>
    <t>064.4</t>
  </si>
  <si>
    <t>080</t>
  </si>
  <si>
    <t xml:space="preserve">Заемные средства, привлеченные от клиентов средства и прочие обязательства        </t>
  </si>
  <si>
    <t>081</t>
  </si>
  <si>
    <t>082</t>
  </si>
  <si>
    <t>083</t>
  </si>
  <si>
    <t>084</t>
  </si>
  <si>
    <t>085</t>
  </si>
  <si>
    <t>Невыполненные обязательства перед кредиторами и по платежам в бюджет</t>
  </si>
  <si>
    <t>088</t>
  </si>
  <si>
    <t>088.1</t>
  </si>
  <si>
    <t>088.2</t>
  </si>
  <si>
    <t>088.3</t>
  </si>
  <si>
    <t>Доля иностранного капитала в уставном фонде, всего</t>
  </si>
  <si>
    <t>в том числе: резидентов Российской Федерации</t>
  </si>
  <si>
    <t>в том числе: резидентов Республики Казахстан</t>
  </si>
  <si>
    <t>в том числе: резидентов Республики Армения</t>
  </si>
  <si>
    <t>в том числе: резидентов Кыргызской Республики</t>
  </si>
  <si>
    <t>объем сделок, тысяч рублей</t>
  </si>
  <si>
    <t>За отчетный
квартал, 
тысяч рублей</t>
  </si>
  <si>
    <t>С начала 
года,
тысяч рублей</t>
  </si>
  <si>
    <t>01х</t>
  </si>
  <si>
    <t>02х</t>
  </si>
  <si>
    <t>Форма 4</t>
  </si>
  <si>
    <t>внереализационные и операционные доходы</t>
  </si>
  <si>
    <t xml:space="preserve"> ДЕПОЗИТАРНАЯ ДЕЯТЕЛЬНОСТЬ</t>
  </si>
  <si>
    <t>Количество счетов "депо", открытых  эмитентам, являющимся  открытыми акционерными обществами</t>
  </si>
  <si>
    <t>Количество счетов "депо", открытых  эмитентам, являющимся  закрытыми акционерными обществами</t>
  </si>
  <si>
    <t>Количество счетов "депо", открытых  эмитентам облигаций, не являющимся акционерными обществами</t>
  </si>
  <si>
    <t>руководитель организации или</t>
  </si>
  <si>
    <t>индивидуальный предприниматель,</t>
  </si>
  <si>
    <t>оказывающие эмитенту услуги</t>
  </si>
  <si>
    <t>по ведению бухгалтерского учета</t>
  </si>
  <si>
    <t>и составлению бухгалтерской</t>
  </si>
  <si>
    <t>и (или) финансовой отчетности</t>
  </si>
  <si>
    <t>Главный бухгалтер либо</t>
  </si>
  <si>
    <t>Исполнитель</t>
  </si>
  <si>
    <t>(должность, фамилия, инициалы исполнителя,тел.)</t>
  </si>
  <si>
    <t xml:space="preserve">резидентам Российской Федерации </t>
  </si>
  <si>
    <t xml:space="preserve">Количество счетов ”депо“, открытых депонентам, не являющимся эмитентами (за исключением накопительных счетов ”депо“) в том числе открытых: </t>
  </si>
  <si>
    <t>резидентам Республики Казахстан</t>
  </si>
  <si>
    <t>резидентам Республики Армения</t>
  </si>
  <si>
    <t xml:space="preserve">резидентам Кыргызской Республики </t>
  </si>
  <si>
    <t xml:space="preserve">Местонахождение, индекс, почтовый адрес, телефон, факс (с междугородным кодом), банковские реквизиты      </t>
  </si>
  <si>
    <t xml:space="preserve"> (инициалы, фамилия)</t>
  </si>
  <si>
    <t>Количество открытых накопительных счетов ”депо“ в том числе открытых:</t>
  </si>
  <si>
    <t>ООО "Акция"</t>
  </si>
  <si>
    <t>action2004@tut.by</t>
  </si>
  <si>
    <t>С.П. Бондарев</t>
  </si>
  <si>
    <t>Т.Я. Афанасьева</t>
  </si>
  <si>
    <t>зав. отделом Папков В.А., тел. 398-88-81</t>
  </si>
  <si>
    <t>220070, г. Минск, ул. Чеботарёва, 2А-22
тел. (017) 398-99-78
р/с BY72OLMP30110000004390000933 в  ОАО «Белгазпромбанк», ЦБУ №706, г.Минск, BIC OLMPBY2X</t>
  </si>
  <si>
    <t>Совершено сделок купли-продажи ценных бумаг  -  всего (строка 010 = строка 013 + строка 014 + строка 015 + строка 016)</t>
  </si>
  <si>
    <t>с векселями, выданными юридическими лицами - резидентами Республики Беларусь</t>
  </si>
  <si>
    <t xml:space="preserve">с прочими векселями       </t>
  </si>
  <si>
    <t xml:space="preserve">Сделки с ценными по составляющим работам и услугам профессиональной и биржевой деятельности по ценным бумагам          </t>
  </si>
  <si>
    <t xml:space="preserve">Получено по договорам мены ценных бумаг     </t>
  </si>
  <si>
    <t>Передано по договорам мены ценных бумаг</t>
  </si>
  <si>
    <t>Количество зарегистрированных сделок с ценными бумагами, в которых профучастник не выступал стороной сделки</t>
  </si>
  <si>
    <t>в том числе с ценными, эмитированными (выданными):</t>
  </si>
  <si>
    <t>Сделки со всеми видами ценных бумаг, эмитированными (выданными) профучастником</t>
  </si>
  <si>
    <t>Приложение                                                                               к Инструкции о порядке раскрытия информации на рынке ценных бумаг</t>
  </si>
  <si>
    <t>Представляется не позднее 35 календарных дней, следующих за отчетным кварталом (ежеквартальный отчет), и не позднее 30 апреля года, следующего за отчетным (годовой отчет), в Департамент по ценным бумагам</t>
  </si>
  <si>
    <t>Адрес электронной почты</t>
  </si>
  <si>
    <t>Раздел VII</t>
  </si>
  <si>
    <t>февраля</t>
  </si>
  <si>
    <t>2019 г.</t>
  </si>
  <si>
    <t>Приложение 1
к Национальному стандарту бухгалтерского учета и отчетности «Индивидуальная бухгалтерская отчетность» 
12.12.2016 № 104</t>
  </si>
  <si>
    <t>Форма</t>
  </si>
  <si>
    <t>БУХГАЛТЕРСКИЙ БАЛАНС</t>
  </si>
  <si>
    <t>на</t>
  </si>
  <si>
    <t>01января 2019г.</t>
  </si>
  <si>
    <t>Организация</t>
  </si>
  <si>
    <t>ООО "АКЦИЯ"</t>
  </si>
  <si>
    <t>Учетный номер плательщика</t>
  </si>
  <si>
    <t>Вид экономической деятельности</t>
  </si>
  <si>
    <t>Профессиональный участник рынка ценных бкмаг</t>
  </si>
  <si>
    <t>Организационно-правовая форма</t>
  </si>
  <si>
    <t>ООО</t>
  </si>
  <si>
    <t>Орган управления</t>
  </si>
  <si>
    <t>Юридическое лицо без ведомственной подчиненности</t>
  </si>
  <si>
    <t>тыс.руб.</t>
  </si>
  <si>
    <t>Адрес</t>
  </si>
  <si>
    <t xml:space="preserve">220070 г.Минск, ул.Чеботарева,2а, офис 22 </t>
  </si>
  <si>
    <t>Дата утверждения</t>
  </si>
  <si>
    <t>Дата отправки</t>
  </si>
  <si>
    <t>Дата принятия</t>
  </si>
  <si>
    <t>Активы</t>
  </si>
  <si>
    <t>Код строки</t>
  </si>
  <si>
    <t>На</t>
  </si>
  <si>
    <t>На </t>
  </si>
  <si>
    <t>I. ДОЛГОСРОЧНЫЕ АКТИВЫ</t>
  </si>
  <si>
    <t>Основные средства</t>
  </si>
  <si>
    <t>Нематериальные активы</t>
  </si>
  <si>
    <t>Доходные вложения в материальные активы</t>
  </si>
  <si>
    <t xml:space="preserve">        в том числе:</t>
  </si>
  <si>
    <t xml:space="preserve">    инвестиционная недвижимость</t>
  </si>
  <si>
    <t xml:space="preserve">    предметы финансовой аренды (лизинга)</t>
  </si>
  <si>
    <t xml:space="preserve">    прочие доходные вложения в материальные активы</t>
  </si>
  <si>
    <t>Вложения в долгосрочные активы</t>
  </si>
  <si>
    <t>Долгосрочные финансовые вложения</t>
  </si>
  <si>
    <t>Отложенные налоговые активы</t>
  </si>
  <si>
    <t>Долгосрочная дебиторская задолженность</t>
  </si>
  <si>
    <t>Прочие долгосрочные активы</t>
  </si>
  <si>
    <t>ИТОГО по разделу I</t>
  </si>
  <si>
    <t>II. КРАТКОСРОЧНЫЕ АКТИВЫ</t>
  </si>
  <si>
    <t>Запасы</t>
  </si>
  <si>
    <t xml:space="preserve">    материалы</t>
  </si>
  <si>
    <t xml:space="preserve">    животные на выращивании и откорме</t>
  </si>
  <si>
    <t xml:space="preserve">    незавершенное производство</t>
  </si>
  <si>
    <t xml:space="preserve">    готовая продукция и товары</t>
  </si>
  <si>
    <t xml:space="preserve">    товары отгруженные</t>
  </si>
  <si>
    <t xml:space="preserve">    прочие запасы</t>
  </si>
  <si>
    <t>Долгосрочные активы, предназначенные для реализации</t>
  </si>
  <si>
    <t>Расходы будущих периодов</t>
  </si>
  <si>
    <t>Налог на добавленную стоимость по приобретенным товарам, работам, услугам</t>
  </si>
  <si>
    <t>Краткосрочная дебиторская задолженность</t>
  </si>
  <si>
    <t>Краткосрочные финансовые вложения</t>
  </si>
  <si>
    <t>Денежные средства и эквиваленты денежных средств</t>
  </si>
  <si>
    <t>Прочие краткосрочные активы</t>
  </si>
  <si>
    <t>ИТОГО по разделу II</t>
  </si>
  <si>
    <t>БАЛАНС</t>
  </si>
  <si>
    <t>Собственный капитал и обязательства</t>
  </si>
  <si>
    <t>III. СОБСТВЕННЫЙ КАПИТАЛ</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</si>
  <si>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</si>
  <si>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</si>
  <si>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</si>
  <si>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</si>
  <si>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</si>
  <si>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Нераспределенная прибыль (непокрытый убыток)</t>
  </si>
  <si>
    <t>Чистая прибыль (убыток) отчетного периода</t>
  </si>
  <si>
    <t>Целевое финансирование</t>
  </si>
  <si>
    <t>ИТОГО по разделу III</t>
  </si>
  <si>
    <t>IV. ДОЛГОСРОЧНЫЕ ОБЯЗАТЕЛЬСТВА</t>
  </si>
  <si>
    <t>Долгосрочные кредиты и займы</t>
  </si>
  <si>
    <t>Долгосрочные обязательства по лизинговым платежам</t>
  </si>
  <si>
    <t>Отложенные налоговые обязательства</t>
  </si>
  <si>
    <t>Доходы будущих периодов</t>
  </si>
  <si>
    <t>Резервы предстоящих платежей</t>
  </si>
  <si>
    <t>Прочие долгосрочные обязательства</t>
  </si>
  <si>
    <t>ИТОГО по разделу IV</t>
  </si>
  <si>
    <t>V. КРАТКОСРОЧНЫЕ ОБЯЗАТЕЛЬСТВА</t>
  </si>
  <si>
    <t>Краткосрочные кредиты и займы</t>
  </si>
  <si>
    <t>Краткосрочная часть долгосрочных обязательств</t>
  </si>
  <si>
    <t>Краткосрочная кредиторская задолженность</t>
  </si>
  <si>
    <t xml:space="preserve">    поставщикам, подрядчикам, исполнителям</t>
  </si>
  <si>
    <t xml:space="preserve">    по авансам полученным</t>
  </si>
  <si>
    <t xml:space="preserve">    по налогам и сборам</t>
  </si>
  <si>
    <t xml:space="preserve">    по социальному страхованию и обеспечению</t>
  </si>
  <si>
    <t xml:space="preserve">    по оплате труда</t>
  </si>
  <si>
    <t xml:space="preserve">    по лизинговым платежам</t>
  </si>
  <si>
    <t xml:space="preserve">    собственнику имущества (учредителям, участникам)</t>
  </si>
  <si>
    <t xml:space="preserve">    прочим кредиторам</t>
  </si>
  <si>
    <t>Обязательства, предназначенные для реализации</t>
  </si>
  <si>
    <t>Прочие краткосрочные обязательства</t>
  </si>
  <si>
    <t>ИТОГО по разделу V</t>
  </si>
  <si>
    <t>Бондарев С.П.</t>
  </si>
  <si>
    <t>           </t>
  </si>
  <si>
    <t>(инициалы, фамилия)</t>
  </si>
  <si>
    <t xml:space="preserve">Главный бухгалтер </t>
  </si>
  <si>
    <t>Афанасьева Т.Я.</t>
  </si>
  <si>
    <t>Приложение 2
к Национальному стандарту бухгалтерского учета и отчетности «Индивидуальная бухгалтерская отчетность» 
12.12.2016 № 104</t>
  </si>
  <si>
    <t>ОТЧЕТ
о прибылях и убытках</t>
  </si>
  <si>
    <t>за</t>
  </si>
  <si>
    <t>январь</t>
  </si>
  <si>
    <t>-</t>
  </si>
  <si>
    <t>декабрь</t>
  </si>
  <si>
    <t>Наименование показателей</t>
  </si>
  <si>
    <t>За</t>
  </si>
  <si>
    <t>Выручка от реализации продукции, товаров, работ, услуг</t>
  </si>
  <si>
    <t>Себестоимость реализованной продукции, товаров, 
работ, услуг</t>
  </si>
  <si>
    <t>Валовая прибыль</t>
  </si>
  <si>
    <t>Управленческие расходы</t>
  </si>
  <si>
    <t>Расходы на реализацию</t>
  </si>
  <si>
    <t>050</t>
  </si>
  <si>
    <t>Прибыль (убыток) от реализации продукции, товаров, работ, услуг</t>
  </si>
  <si>
    <t>Прочие доходы по текущей деятельности</t>
  </si>
  <si>
    <t>070</t>
  </si>
  <si>
    <t>Прочие расходы по текущей деятельности</t>
  </si>
  <si>
    <t xml:space="preserve">Прибыль (убыток) от текущей деятельности </t>
  </si>
  <si>
    <t>090</t>
  </si>
  <si>
    <t>Доходы по инвестиционной деятельности</t>
  </si>
  <si>
    <t xml:space="preserve">    доходы от выбытия основных средств, нематериальных 
    активов и других долгосрочных активов</t>
  </si>
  <si>
    <t xml:space="preserve">    доходы от участия в уставных капиталах других 
    организаций</t>
  </si>
  <si>
    <t xml:space="preserve">    проценты к получению</t>
  </si>
  <si>
    <t xml:space="preserve">    прочие доходы по инвестиционной деятельности</t>
  </si>
  <si>
    <t>Расходы по инвестиционной деятельности</t>
  </si>
  <si>
    <t xml:space="preserve">    расходы от выбытия основных средств, нематериальных
    активов и других долгосрочных активов</t>
  </si>
  <si>
    <t xml:space="preserve">    прочие расходы по инвестиционной деятельности</t>
  </si>
  <si>
    <t>Доходы по финансовой деятельности</t>
  </si>
  <si>
    <t xml:space="preserve">    курсовые разницы от пересчета активов и обязательств</t>
  </si>
  <si>
    <t xml:space="preserve">    прочие доходы по финансовой деятельности</t>
  </si>
  <si>
    <t>Расходы по финансовой деятельности</t>
  </si>
  <si>
    <t xml:space="preserve">    проценты к уплате</t>
  </si>
  <si>
    <t xml:space="preserve">    прочие расходы по финансовой деятельности</t>
  </si>
  <si>
    <t>Прибыль (убыток) от инвестиционной и финансовой деятельности</t>
  </si>
  <si>
    <t>Прибыль (убыток) до налогообложения</t>
  </si>
  <si>
    <t xml:space="preserve">Налог на прибыль </t>
  </si>
  <si>
    <t>Изменение отложенных налоговых активов</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</si>
  <si>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</si>
  <si>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</si>
  <si>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</si>
  <si>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Чистая прибыль (убыток)</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</si>
  <si>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</si>
  <si>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</si>
  <si>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Совокупная прибыль (убыток)</t>
  </si>
  <si>
    <t>Базовая прибыль (убыток) на акцию</t>
  </si>
  <si>
    <t>Разводненная прибыль (убыток) на акцию</t>
  </si>
  <si>
    <t>Приложение 3
к Национальному стандарту бухгалтерского учета и отчетности «Индивидуальная бухгалтерская отчетность» 
12.12.2016 № 104
                                                            Форма</t>
  </si>
  <si>
    <t>ОТЧЕТ
об изменении собственного капитала</t>
  </si>
  <si>
    <t>Код стро-ки</t>
  </si>
  <si>
    <t>Устав-ный капитал</t>
  </si>
  <si>
    <t>Неопла- ченная часть устав-ного капитала</t>
  </si>
  <si>
    <t>Собст-венные акции (доли в уставном капитале)</t>
  </si>
  <si>
    <t>Резерв- ный капитал</t>
  </si>
  <si>
    <t>Доба-вочный капитал</t>
  </si>
  <si>
    <t>Нераспре- деленная прибыль (непок-рытый убыток)</t>
  </si>
  <si>
    <t>Итого</t>
  </si>
  <si>
    <t>Остаток на 31.12.2016 г.</t>
  </si>
  <si>
    <t xml:space="preserve"> 80, 75 (75-1), 81, 82, 83, 84</t>
  </si>
  <si>
    <t>Корректировки в связи 
с изменением учетной политики</t>
  </si>
  <si>
    <t>Корректировки в связи 
с исправлением ошибок</t>
  </si>
  <si>
    <t>Скорректированный остаток 
на 31.12.2016 г.</t>
  </si>
  <si>
    <t>За январь - декабрь 2017 г.</t>
  </si>
  <si>
    <t>Увеличение собственного 
капитала - всего</t>
  </si>
  <si>
    <t xml:space="preserve">      в том числе:</t>
  </si>
  <si>
    <t xml:space="preserve">  чистая прибыль</t>
  </si>
  <si>
    <t>051</t>
  </si>
  <si>
    <t xml:space="preserve">  переоценка долгосрочных активов</t>
  </si>
  <si>
    <t>052</t>
  </si>
  <si>
    <t xml:space="preserve">  доходы от прочих операций, 
  не включаемые в чистую 
  прибыль (убыток)</t>
  </si>
  <si>
    <t>053</t>
  </si>
  <si>
    <t xml:space="preserve">  выпуск дополнительных акций</t>
  </si>
  <si>
    <t>054</t>
  </si>
  <si>
    <t xml:space="preserve">  увеличение номинальной 
  стоимости акций</t>
  </si>
  <si>
    <t>055</t>
  </si>
  <si>
    <t xml:space="preserve">  вклады собственника имущества
  (учредителей, участников)</t>
  </si>
  <si>
    <t>056</t>
  </si>
  <si>
    <t xml:space="preserve">  реорганизация</t>
  </si>
  <si>
    <t>057</t>
  </si>
  <si>
    <t xml:space="preserve">  </t>
  </si>
  <si>
    <t>058</t>
  </si>
  <si>
    <t>059</t>
  </si>
  <si>
    <t>Уменьшение собственного 
капитала - всего</t>
  </si>
  <si>
    <t xml:space="preserve">  убыток</t>
  </si>
  <si>
    <t>стр.220 гр.4</t>
  </si>
  <si>
    <t>≠</t>
  </si>
  <si>
    <t>стр.052 гр.7 - стр.062 гр.7</t>
  </si>
  <si>
    <t xml:space="preserve">  расходы от прочих операций, 
  не включаемые в чистую 
  прибыль (убыток)</t>
  </si>
  <si>
    <t>стр.230 гр.4</t>
  </si>
  <si>
    <t>стр.053 гр.10 - стр.063 гр.10</t>
  </si>
  <si>
    <t xml:space="preserve">  уменьшение номинальной 
  стоимости акций</t>
  </si>
  <si>
    <t xml:space="preserve">  выкуп акций (долей 
  в уставном капитале)</t>
  </si>
  <si>
    <t xml:space="preserve">  дивиденды и другие доходы 
  от участия в уставном 
  капитале организации</t>
  </si>
  <si>
    <t>066</t>
  </si>
  <si>
    <t>067</t>
  </si>
  <si>
    <t>068</t>
  </si>
  <si>
    <t>Фонд потребления</t>
  </si>
  <si>
    <t>069</t>
  </si>
  <si>
    <t>Изменение уставного капитала</t>
  </si>
  <si>
    <t>Изменение резервного капитала</t>
  </si>
  <si>
    <t>Изменение добавочного капитала</t>
  </si>
  <si>
    <t>Остаток на 31.12.2017 г.</t>
  </si>
  <si>
    <t>Скорректированный остаток 
на 31.12.2017 г.</t>
  </si>
  <si>
    <t>За январь - декабрь 2018 г.</t>
  </si>
  <si>
    <t xml:space="preserve">  вклады собственника имущества 
  (учредителей, участников)</t>
  </si>
  <si>
    <t xml:space="preserve"> </t>
  </si>
  <si>
    <t>стр.220 гр.3</t>
  </si>
  <si>
    <t>стр.152 гр.7 - стр.162 гр.7</t>
  </si>
  <si>
    <t>стр.230 гр.3</t>
  </si>
  <si>
    <t>стр.153 гр.10 - стр.163 гр.10</t>
  </si>
  <si>
    <t>Остаток на 31.12.2018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</si>
</sst>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quot;р.&quot;_-;\-* #,##0.00&quot;р.&quot;_-;_-* &quot;-&quot;??&quot;р.&quot;_-;_-@_-"/>
    <numFmt numFmtId="164" formatCode="[$-F800]dddd\,\ mmmm\ dd\,\ yyyy"/>
    <numFmt numFmtId="165" formatCode="#,##0.00_р_."/>
    <numFmt numFmtId="166" formatCode="#,##0.00\ _₽"/>
    <numFmt numFmtId="167" formatCode="[$-FC19]d\ mmmm\ yyyy\ &quot;г.&quot;"/>
    <numFmt numFmtId="168" formatCode="[$-FC19]d\ mmmm"/>
    <numFmt numFmtId="169" formatCode="[$-FC19]\ yyyy\ &quot;г.&quot;"/>
    <numFmt numFmtId="170" formatCode="_(* #,##0_);\(* \-#,##0\);_(* &quot;-&quot;??_);_(@_)"/>
    <numFmt numFmtId="171" formatCode="_(#,##0_);\(#,##0\);_(* &quot;-&quot;??_);_(@_)"/>
    <numFmt numFmtId="172" formatCode="\(#,##0\);\(#,##0\);_(* &quot;-&quot;??_);_(@_)"/>
    <numFmt numFmtId="173" formatCode="mmmm"/>
    <numFmt numFmtId="174" formatCode="00"/>
  </numFmts>
  <fonts count="38" x14ac:knownFonts="1">
    <font>
      <sz val="10"/>
      <name val="Arial Cyr"/>
      <charset val="204"/>
    </font>
    <font>
      <sz val="10"/>
      <name val="Arial Cyr"/>
      <charset val="204"/>
    </font>
    <font>
      <sz val="10"/>
      <name val="Arial"/>
      <family val="2"/>
      <charset val="204"/>
    </font>
    <font>
      <b/>
      <sz val="10"/>
      <name val="Arial"/>
      <family val="2"/>
      <charset val="204"/>
    </font>
    <font>
      <sz val="8"/>
      <name val="Arial Cyr"/>
      <charset val="204"/>
    </font>
    <font>
      <sz val="10"/>
      <name val="Arial Cyr"/>
      <charset val="204"/>
    </font>
    <font>
      <sz val="15"/>
      <name val="Times New Roman"/>
      <family val="1"/>
      <charset val="204"/>
    </font>
    <font>
      <sz val="12"/>
      <name val="Times New Roman"/>
      <family val="1"/>
      <charset val="204"/>
    </font>
    <font>
      <sz val="10"/>
      <name val="Times New Roman"/>
      <family val="1"/>
      <charset val="204"/>
    </font>
    <font>
      <b/>
      <i/>
      <sz val="12"/>
      <name val="Times New Roman"/>
      <family val="1"/>
      <charset val="204"/>
    </font>
    <font>
      <sz val="11"/>
      <name val="Times New Roman"/>
      <family val="1"/>
      <charset val="204"/>
    </font>
    <font>
      <b/>
      <sz val="10"/>
      <name val="Times New Roman CYR"/>
      <family val="1"/>
      <charset val="204"/>
    </font>
    <font>
      <sz val="12"/>
      <name val="Arial"/>
      <family val="2"/>
      <charset val="204"/>
    </font>
    <font>
      <sz val="8"/>
      <name val="Times New Roman"/>
      <family val="1"/>
      <charset val="204"/>
    </font>
    <font>
      <sz val="8"/>
      <color indexed="8"/>
      <name val="Times New Roman"/>
      <family val="1"/>
      <charset val="204"/>
    </font>
    <font>
      <b/>
      <sz val="10"/>
      <name val="Times New Roman"/>
      <family val="1"/>
      <charset val="204"/>
    </font>
    <font>
      <b/>
      <i/>
      <sz val="10"/>
      <name val="Times New Roman"/>
      <family val="1"/>
      <charset val="204"/>
    </font>
    <font>
      <sz val="14"/>
      <name val="Times New Roman"/>
      <family val="1"/>
      <charset val="204"/>
    </font>
    <font>
      <b/>
      <sz val="12"/>
      <name val="Times New Roman"/>
      <family val="1"/>
      <charset val="204"/>
    </font>
    <font>
      <i/>
      <sz val="9"/>
      <color indexed="18"/>
      <name val="Times New Roman"/>
      <family val="1"/>
      <charset val="204"/>
    </font>
    <font>
      <sz val="10.5"/>
      <name val="Times New Roman"/>
      <family val="1"/>
      <charset val="204"/>
    </font>
    <font>
      <b/>
      <sz val="11"/>
      <color indexed="18"/>
      <name val="Times New Roman"/>
      <family val="1"/>
      <charset val="204"/>
    </font>
    <font>
      <b/>
      <sz val="11"/>
      <name val="Times New Roman"/>
      <family val="1"/>
      <charset val="204"/>
    </font>
    <font>
      <sz val="1"/>
      <name val="Times New Roman"/>
      <family val="1"/>
      <charset val="204"/>
    </font>
    <font>
      <i/>
      <sz val="9"/>
      <name val="Times New Roman"/>
      <family val="1"/>
      <charset val="204"/>
    </font>
    <font>
      <sz val="11"/>
      <color indexed="81"/>
      <name val="Times New Roman"/>
      <family val="1"/>
      <charset val="204"/>
    </font>
    <font>
      <b/>
      <i/>
      <sz val="11"/>
      <color indexed="18"/>
      <name val="Times New Roman"/>
      <family val="1"/>
      <charset val="204"/>
    </font>
    <font>
      <b/>
      <i/>
      <sz val="11"/>
      <color indexed="10"/>
      <name val="Times New Roman"/>
      <family val="1"/>
      <charset val="204"/>
    </font>
    <font>
      <i/>
      <sz val="11"/>
      <name val="Times New Roman"/>
      <family val="1"/>
      <charset val="204"/>
    </font>
    <font>
      <sz val="12"/>
      <color indexed="81"/>
      <name val="Times New Roman"/>
      <family val="1"/>
      <charset val="204"/>
    </font>
    <font>
      <i/>
      <sz val="10.5"/>
      <name val="Times New Roman"/>
      <family val="1"/>
      <charset val="204"/>
    </font>
    <font>
      <b/>
      <sz val="10.5"/>
      <color indexed="18"/>
      <name val="Times New Roman"/>
      <family val="1"/>
      <charset val="204"/>
    </font>
    <font>
      <b/>
      <sz val="10.5"/>
      <color indexed="10"/>
      <name val="Times New Roman"/>
      <family val="1"/>
      <charset val="204"/>
    </font>
    <font>
      <sz val="10.5"/>
      <color indexed="10"/>
      <name val="Times New Roman"/>
      <family val="1"/>
      <charset val="204"/>
    </font>
    <font>
      <sz val="11"/>
      <color indexed="10"/>
      <name val="Times New Roman"/>
      <family val="1"/>
      <charset val="204"/>
    </font>
    <font>
      <b/>
      <sz val="10.5"/>
      <color indexed="12"/>
      <name val="Times New Roman"/>
      <family val="1"/>
      <charset val="204"/>
    </font>
    <font>
      <sz val="9"/>
      <name val="Times New Roman"/>
      <family val="1"/>
      <charset val="204"/>
    </font>
    <font>
      <sz val="10.5"/>
      <color indexed="81"/>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8"/>
        <bgColor indexed="64"/>
      </patternFill>
    </fill>
    <fill>
      <patternFill patternType="solid">
        <fgColor indexed="41"/>
        <bgColor indexed="64"/>
      </patternFill>
    </fill>
    <fill>
      <patternFill patternType="solid">
        <fgColor indexed="2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top/>
      <bottom/>
      <diagonal/>
    </border>
  </borders>
  <cellStyleXfs count="4">
    <xf numFmtId="0" fontId="0" fillId="0" borderId="0"/>
    <xf numFmtId="0" fontId="1" fillId="0" borderId="0"/>
    <xf numFmtId="0" fontId="10" fillId="0" borderId="0"/>
    <xf numFmtId="44" fontId="10" fillId="0" borderId="0" applyFont="0" applyFill="0" applyBorder="0" applyAlignment="0" applyProtection="0"/>
  </cellStyleXfs>
  <cellXfs count="407">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5" fillId="0" borderId="0" xfId="0" applyFont="1"/>
    <xf numFmtId="0" fontId="2" fillId="0" borderId="1" xfId="0" applyFont="1" applyBorder="1" applyAlignment="1">
      <alignment vertical="top" wrapText="1"/>
    </xf>
    <xf numFmtId="0" fontId="2" fillId="0" borderId="1" xfId="0" applyFont="1" applyBorder="1" applyAlignment="1">
      <alignment horizontal="center" vertical="top" wrapText="1"/>
    </xf>
    <xf numFmtId="0" fontId="1" fillId="0" borderId="0" xfId="0" applyFont="1"/>
    <xf numFmtId="0" fontId="0" fillId="0" borderId="0" xfId="0" applyBorder="1" applyAlignment="1">
      <alignment wrapText="1"/>
    </xf>
    <xf numFmtId="0" fontId="9" fillId="0" borderId="0" xfId="0" applyFont="1"/>
    <xf numFmtId="0" fontId="0" fillId="0" borderId="0" xfId="0" applyAlignment="1">
      <alignment wrapText="1"/>
    </xf>
    <xf numFmtId="0" fontId="7" fillId="0" borderId="0" xfId="0" applyFont="1" applyAlignment="1">
      <alignment horizontal="center"/>
    </xf>
    <xf numFmtId="0" fontId="0" fillId="0" borderId="0" xfId="0" applyBorder="1"/>
    <xf numFmtId="0" fontId="3" fillId="0" borderId="1" xfId="0" applyFont="1" applyBorder="1" applyAlignment="1">
      <alignment horizontal="center" vertical="top" wrapText="1"/>
    </xf>
    <xf numFmtId="0" fontId="2" fillId="0" borderId="1" xfId="0" applyFont="1" applyBorder="1" applyAlignment="1">
      <alignment horizontal="center" vertical="justify" wrapText="1"/>
    </xf>
    <xf numFmtId="0" fontId="2" fillId="0" borderId="1" xfId="0" applyFont="1" applyFill="1" applyBorder="1" applyAlignment="1">
      <alignment horizontal="center" vertical="justify" wrapText="1"/>
    </xf>
    <xf numFmtId="0" fontId="3" fillId="0" borderId="1" xfId="0" applyFont="1" applyBorder="1" applyAlignment="1">
      <alignment horizontal="center" vertical="center" wrapText="1"/>
    </xf>
    <xf numFmtId="0" fontId="7" fillId="0" borderId="0" xfId="0" applyFont="1" applyAlignment="1">
      <alignment horizontal="right"/>
    </xf>
    <xf numFmtId="49" fontId="2" fillId="0" borderId="1" xfId="0" applyNumberFormat="1" applyFont="1" applyBorder="1" applyAlignment="1">
      <alignment horizontal="left" vertical="top" wrapText="1"/>
    </xf>
    <xf numFmtId="0" fontId="3" fillId="0" borderId="1" xfId="0" applyFont="1" applyFill="1" applyBorder="1" applyAlignment="1">
      <alignment horizontal="center" vertical="center" wrapText="1"/>
    </xf>
    <xf numFmtId="49" fontId="2" fillId="0" borderId="1" xfId="0" applyNumberFormat="1" applyFont="1" applyBorder="1" applyAlignment="1">
      <alignment horizontal="left" wrapText="1"/>
    </xf>
    <xf numFmtId="0" fontId="10" fillId="0" borderId="0" xfId="0" applyFont="1"/>
    <xf numFmtId="0" fontId="2" fillId="0" borderId="1" xfId="0" applyFont="1" applyBorder="1" applyAlignment="1">
      <alignment horizontal="justify" vertical="top" wrapText="1"/>
    </xf>
    <xf numFmtId="0" fontId="0" fillId="0" borderId="0" xfId="0" applyAlignment="1">
      <alignment horizontal="center"/>
    </xf>
    <xf numFmtId="165" fontId="1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top" wrapText="1"/>
    </xf>
    <xf numFmtId="0" fontId="12" fillId="0" borderId="0" xfId="0" applyFont="1" applyAlignment="1">
      <alignment horizontal="center"/>
    </xf>
    <xf numFmtId="49" fontId="7" fillId="0" borderId="1" xfId="0" applyNumberFormat="1" applyFont="1" applyBorder="1" applyAlignment="1">
      <alignment horizontal="left" wrapText="1"/>
    </xf>
    <xf numFmtId="0" fontId="1" fillId="0" borderId="0" xfId="0" applyFont="1" applyAlignment="1">
      <alignment horizontal="center"/>
    </xf>
    <xf numFmtId="0" fontId="2" fillId="0" borderId="0" xfId="0" applyFont="1" applyBorder="1" applyAlignment="1">
      <alignment vertical="top" wrapText="1"/>
    </xf>
    <xf numFmtId="49" fontId="2" fillId="0" borderId="0" xfId="0" applyNumberFormat="1" applyFont="1" applyBorder="1" applyAlignment="1">
      <alignment horizontal="left" wrapText="1"/>
    </xf>
    <xf numFmtId="0" fontId="2" fillId="0" borderId="0" xfId="0" applyFont="1" applyFill="1" applyBorder="1" applyAlignment="1">
      <alignment horizontal="center" vertical="justify" wrapText="1"/>
    </xf>
    <xf numFmtId="0" fontId="8" fillId="0" borderId="0" xfId="0" applyFont="1"/>
    <xf numFmtId="0" fontId="6" fillId="0" borderId="2" xfId="0" applyFont="1" applyBorder="1"/>
    <xf numFmtId="0" fontId="8" fillId="0" borderId="2" xfId="0" applyFont="1" applyBorder="1"/>
    <xf numFmtId="0" fontId="4" fillId="0" borderId="0" xfId="0" applyFont="1" applyAlignment="1">
      <alignment horizontal="left" vertical="justify"/>
    </xf>
    <xf numFmtId="0" fontId="0" fillId="0" borderId="0" xfId="0" applyFont="1"/>
    <xf numFmtId="0" fontId="8" fillId="0" borderId="0" xfId="0" applyFont="1" applyAlignment="1">
      <alignment vertical="top"/>
    </xf>
    <xf numFmtId="0" fontId="0" fillId="0" borderId="0" xfId="0" applyFont="1" applyAlignment="1">
      <alignment horizontal="right"/>
    </xf>
    <xf numFmtId="0" fontId="7" fillId="2" borderId="1" xfId="0" applyFont="1" applyFill="1" applyBorder="1" applyAlignment="1">
      <alignment vertical="top" wrapText="1"/>
    </xf>
    <xf numFmtId="2" fontId="0" fillId="0" borderId="0" xfId="0" applyNumberFormat="1"/>
    <xf numFmtId="2" fontId="0" fillId="0" borderId="1" xfId="0" applyNumberFormat="1" applyBorder="1" applyAlignment="1">
      <alignment horizontal="center" vertical="top" wrapText="1"/>
    </xf>
    <xf numFmtId="2" fontId="2" fillId="0" borderId="1" xfId="0" applyNumberFormat="1" applyFont="1" applyBorder="1" applyAlignment="1">
      <alignment horizontal="center" vertical="top" wrapText="1"/>
    </xf>
    <xf numFmtId="165" fontId="0" fillId="0" borderId="1" xfId="0" applyNumberForma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0" fillId="0" borderId="2" xfId="0" applyBorder="1" applyAlignment="1">
      <alignment horizontal="justify" vertical="top"/>
    </xf>
    <xf numFmtId="165" fontId="0" fillId="2" borderId="1" xfId="0" applyNumberFormat="1" applyFill="1" applyBorder="1" applyAlignment="1">
      <alignment horizontal="center"/>
    </xf>
    <xf numFmtId="0" fontId="15" fillId="0" borderId="1" xfId="0" applyFont="1" applyBorder="1" applyAlignment="1">
      <alignment horizontal="center" vertical="center" wrapText="1"/>
    </xf>
    <xf numFmtId="0" fontId="8" fillId="0" borderId="3" xfId="0" applyFont="1" applyBorder="1" applyAlignment="1">
      <alignment horizontal="left" vertical="center" wrapText="1"/>
    </xf>
    <xf numFmtId="49" fontId="8" fillId="0" borderId="3"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49" fontId="8" fillId="0" borderId="1"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0" fontId="13" fillId="0" borderId="0" xfId="0" applyFont="1"/>
    <xf numFmtId="0" fontId="17" fillId="0" borderId="0" xfId="0" applyFont="1"/>
    <xf numFmtId="0" fontId="14" fillId="0" borderId="0" xfId="0" applyFont="1"/>
    <xf numFmtId="3" fontId="15" fillId="2" borderId="3" xfId="0" applyNumberFormat="1" applyFont="1" applyFill="1" applyBorder="1" applyAlignment="1">
      <alignment horizontal="right" vertical="center" wrapText="1"/>
    </xf>
    <xf numFmtId="166" fontId="15" fillId="2" borderId="3" xfId="0" applyNumberFormat="1" applyFont="1" applyFill="1" applyBorder="1" applyAlignment="1">
      <alignment horizontal="right" vertical="center" wrapText="1"/>
    </xf>
    <xf numFmtId="4" fontId="15" fillId="2" borderId="3" xfId="0" applyNumberFormat="1" applyFont="1" applyFill="1" applyBorder="1" applyAlignment="1">
      <alignment horizontal="right" vertical="center" wrapText="1"/>
    </xf>
    <xf numFmtId="3" fontId="15" fillId="2" borderId="1" xfId="0" applyNumberFormat="1" applyFont="1" applyFill="1" applyBorder="1" applyAlignment="1">
      <alignment horizontal="right" vertical="center" wrapText="1"/>
    </xf>
    <xf numFmtId="166" fontId="15" fillId="2" borderId="1" xfId="0" applyNumberFormat="1" applyFont="1" applyFill="1" applyBorder="1" applyAlignment="1">
      <alignment horizontal="right" vertical="center" wrapText="1"/>
    </xf>
    <xf numFmtId="4" fontId="15" fillId="2" borderId="1" xfId="0" applyNumberFormat="1" applyFont="1" applyFill="1" applyBorder="1" applyAlignment="1">
      <alignment horizontal="right" vertical="center" wrapText="1"/>
    </xf>
    <xf numFmtId="0" fontId="15" fillId="2" borderId="1" xfId="0" applyFont="1" applyFill="1" applyBorder="1" applyAlignment="1">
      <alignment horizontal="right" vertical="center"/>
    </xf>
    <xf numFmtId="4" fontId="15" fillId="2" borderId="1" xfId="0" applyNumberFormat="1" applyFont="1" applyFill="1" applyBorder="1" applyAlignment="1">
      <alignment horizontal="right" vertical="center"/>
    </xf>
    <xf numFmtId="0" fontId="15" fillId="2" borderId="3" xfId="0" applyFont="1" applyFill="1" applyBorder="1" applyAlignment="1">
      <alignment horizontal="right" vertical="center"/>
    </xf>
    <xf numFmtId="4" fontId="15" fillId="2" borderId="3" xfId="0" applyNumberFormat="1" applyFont="1" applyFill="1" applyBorder="1" applyAlignment="1">
      <alignment horizontal="right" vertical="center"/>
    </xf>
    <xf numFmtId="0" fontId="8" fillId="2" borderId="1" xfId="0" applyFont="1" applyFill="1" applyBorder="1" applyAlignment="1">
      <alignment horizontal="right" vertical="center"/>
    </xf>
    <xf numFmtId="4" fontId="8" fillId="2" borderId="1" xfId="0" applyNumberFormat="1" applyFont="1" applyFill="1" applyBorder="1" applyAlignment="1">
      <alignment horizontal="right" vertical="center"/>
    </xf>
    <xf numFmtId="0" fontId="8" fillId="2" borderId="1" xfId="0" applyFont="1" applyFill="1" applyBorder="1" applyAlignment="1">
      <alignment horizontal="right" vertical="center" wrapText="1"/>
    </xf>
    <xf numFmtId="165" fontId="8" fillId="2" borderId="1" xfId="0" applyNumberFormat="1" applyFont="1" applyFill="1" applyBorder="1" applyAlignment="1">
      <alignment horizontal="right" vertical="center" wrapText="1"/>
    </xf>
    <xf numFmtId="165" fontId="8" fillId="2" borderId="1" xfId="0" applyNumberFormat="1" applyFont="1" applyFill="1" applyBorder="1" applyAlignment="1">
      <alignment horizontal="right" vertical="center"/>
    </xf>
    <xf numFmtId="0" fontId="15" fillId="2" borderId="1" xfId="0" applyFont="1" applyFill="1" applyBorder="1" applyAlignment="1">
      <alignment horizontal="right" vertical="center" wrapText="1"/>
    </xf>
    <xf numFmtId="165" fontId="15" fillId="2" borderId="1" xfId="0" applyNumberFormat="1" applyFont="1" applyFill="1" applyBorder="1" applyAlignment="1">
      <alignment horizontal="right" vertical="center" wrapText="1"/>
    </xf>
    <xf numFmtId="3" fontId="8" fillId="2" borderId="1" xfId="0" applyNumberFormat="1" applyFont="1" applyFill="1" applyBorder="1" applyAlignment="1">
      <alignment horizontal="right" vertical="center" wrapText="1"/>
    </xf>
    <xf numFmtId="0" fontId="8" fillId="2" borderId="4" xfId="0" applyFont="1" applyFill="1" applyBorder="1" applyAlignment="1">
      <alignment horizontal="right" vertical="center"/>
    </xf>
    <xf numFmtId="165" fontId="8" fillId="2" borderId="4" xfId="0" applyNumberFormat="1" applyFont="1" applyFill="1" applyBorder="1" applyAlignment="1">
      <alignment horizontal="right" vertical="center"/>
    </xf>
    <xf numFmtId="0" fontId="16" fillId="2" borderId="1" xfId="0" applyFont="1" applyFill="1" applyBorder="1" applyAlignment="1">
      <alignment horizontal="right" vertical="center" wrapText="1"/>
    </xf>
    <xf numFmtId="165" fontId="16" fillId="2" borderId="1" xfId="0" applyNumberFormat="1" applyFont="1" applyFill="1" applyBorder="1" applyAlignment="1">
      <alignment horizontal="right" vertical="center" wrapText="1"/>
    </xf>
    <xf numFmtId="1" fontId="13" fillId="3" borderId="1" xfId="0" applyNumberFormat="1" applyFont="1" applyFill="1" applyBorder="1" applyAlignment="1">
      <alignment horizontal="center"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0" xfId="0" applyFont="1" applyAlignment="1">
      <alignment horizontal="center" vertical="center"/>
    </xf>
    <xf numFmtId="164" fontId="18" fillId="3" borderId="11" xfId="0" applyNumberFormat="1" applyFont="1" applyFill="1" applyBorder="1" applyAlignment="1">
      <alignment horizontal="left" vertical="center"/>
    </xf>
    <xf numFmtId="164" fontId="18" fillId="3" borderId="13" xfId="0" applyNumberFormat="1" applyFont="1" applyFill="1" applyBorder="1" applyAlignment="1">
      <alignment horizontal="left" vertical="center"/>
    </xf>
    <xf numFmtId="164" fontId="18" fillId="3" borderId="12" xfId="0" applyNumberFormat="1" applyFont="1" applyFill="1" applyBorder="1" applyAlignment="1">
      <alignment horizontal="left" vertic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1" fontId="18" fillId="3" borderId="11" xfId="0" applyNumberFormat="1" applyFont="1" applyFill="1" applyBorder="1" applyAlignment="1">
      <alignment horizontal="left" vertical="center"/>
    </xf>
    <xf numFmtId="11" fontId="18" fillId="3" borderId="13" xfId="0" applyNumberFormat="1" applyFont="1" applyFill="1" applyBorder="1" applyAlignment="1">
      <alignment horizontal="left" vertical="center"/>
    </xf>
    <xf numFmtId="11" fontId="18" fillId="3" borderId="12" xfId="0" applyNumberFormat="1" applyFont="1" applyFill="1" applyBorder="1" applyAlignment="1">
      <alignment horizontal="left" vertical="center"/>
    </xf>
    <xf numFmtId="49" fontId="10" fillId="0" borderId="13" xfId="0" applyNumberFormat="1" applyFont="1" applyBorder="1" applyAlignment="1">
      <alignment horizontal="center" wrapText="1" shrinkToFit="1"/>
    </xf>
    <xf numFmtId="0" fontId="7" fillId="3" borderId="11"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6" fillId="0" borderId="0" xfId="0" applyFont="1" applyAlignment="1">
      <alignment horizontal="center" vertical="center"/>
    </xf>
    <xf numFmtId="0" fontId="6" fillId="0" borderId="14" xfId="0" applyFont="1" applyBorder="1" applyAlignment="1">
      <alignment horizontal="center" vertical="center"/>
    </xf>
    <xf numFmtId="0" fontId="10" fillId="4" borderId="0" xfId="2" applyFont="1" applyFill="1"/>
    <xf numFmtId="0" fontId="19" fillId="2" borderId="0" xfId="2" applyFont="1" applyFill="1" applyAlignment="1">
      <alignment horizontal="right"/>
    </xf>
    <xf numFmtId="0" fontId="19" fillId="2" borderId="0" xfId="2" applyFont="1" applyFill="1" applyAlignment="1">
      <alignment horizontal="right" vertical="top" wrapText="1"/>
    </xf>
    <xf numFmtId="0" fontId="19" fillId="4" borderId="0" xfId="2" applyFont="1" applyFill="1" applyAlignment="1">
      <alignment horizontal="right"/>
    </xf>
    <xf numFmtId="0" fontId="10" fillId="2" borderId="0" xfId="2" applyFont="1" applyFill="1"/>
    <xf numFmtId="0" fontId="10" fillId="2" borderId="0" xfId="2" applyFont="1" applyFill="1" applyAlignment="1">
      <alignment wrapText="1"/>
    </xf>
    <xf numFmtId="0" fontId="20" fillId="2" borderId="0" xfId="2" applyFont="1" applyFill="1" applyAlignment="1">
      <alignment horizontal="left" vertical="top" wrapText="1"/>
    </xf>
    <xf numFmtId="0" fontId="10" fillId="2" borderId="0" xfId="2" applyFont="1" applyFill="1" applyAlignment="1">
      <alignment horizontal="right"/>
    </xf>
    <xf numFmtId="0" fontId="21" fillId="2" borderId="0" xfId="2" applyFont="1" applyFill="1" applyAlignment="1">
      <alignment horizontal="center" wrapText="1"/>
    </xf>
    <xf numFmtId="0" fontId="10" fillId="2" borderId="0" xfId="2" applyFont="1" applyFill="1" applyAlignment="1">
      <alignment horizontal="right" wrapText="1"/>
    </xf>
    <xf numFmtId="167" fontId="10" fillId="2" borderId="2" xfId="2" applyNumberFormat="1" applyFont="1" applyFill="1" applyBorder="1" applyAlignment="1">
      <alignment horizontal="center" wrapText="1"/>
    </xf>
    <xf numFmtId="0" fontId="10" fillId="2" borderId="0" xfId="2" applyFont="1" applyFill="1" applyAlignment="1">
      <alignment horizontal="center" wrapText="1"/>
    </xf>
    <xf numFmtId="0" fontId="10" fillId="2" borderId="2" xfId="2" applyFont="1" applyFill="1" applyBorder="1" applyAlignment="1">
      <alignment wrapText="1"/>
    </xf>
    <xf numFmtId="0" fontId="10" fillId="2" borderId="0" xfId="2" applyFont="1" applyFill="1" applyBorder="1" applyAlignment="1">
      <alignment wrapText="1"/>
    </xf>
    <xf numFmtId="0" fontId="10" fillId="2" borderId="11" xfId="2" applyFont="1" applyFill="1" applyBorder="1" applyAlignment="1">
      <alignment horizontal="left" wrapText="1"/>
    </xf>
    <xf numFmtId="0" fontId="10" fillId="2" borderId="13" xfId="2" applyFont="1" applyFill="1" applyBorder="1" applyAlignment="1">
      <alignment horizontal="left" wrapText="1"/>
    </xf>
    <xf numFmtId="0" fontId="10" fillId="2" borderId="12" xfId="2" applyFont="1" applyFill="1" applyBorder="1" applyAlignment="1">
      <alignment horizontal="left" wrapText="1"/>
    </xf>
    <xf numFmtId="0" fontId="10" fillId="5" borderId="11" xfId="2" applyFill="1" applyBorder="1" applyAlignment="1">
      <alignment horizontal="left" wrapText="1"/>
    </xf>
    <xf numFmtId="0" fontId="10" fillId="5" borderId="13" xfId="2" applyFont="1" applyFill="1" applyBorder="1" applyAlignment="1">
      <alignment horizontal="left" wrapText="1"/>
    </xf>
    <xf numFmtId="0" fontId="10" fillId="5" borderId="12" xfId="2" applyFont="1" applyFill="1" applyBorder="1" applyAlignment="1">
      <alignment horizontal="left" wrapText="1"/>
    </xf>
    <xf numFmtId="0" fontId="10" fillId="5" borderId="11" xfId="2" applyFont="1" applyFill="1" applyBorder="1" applyAlignment="1">
      <alignment horizontal="left" wrapText="1"/>
    </xf>
    <xf numFmtId="14" fontId="10" fillId="5" borderId="11" xfId="2" applyNumberFormat="1" applyFont="1" applyFill="1" applyBorder="1" applyAlignment="1">
      <alignment horizontal="center" wrapText="1"/>
    </xf>
    <xf numFmtId="14" fontId="10" fillId="5" borderId="13" xfId="2" applyNumberFormat="1" applyFont="1" applyFill="1" applyBorder="1" applyAlignment="1">
      <alignment horizontal="center" wrapText="1"/>
    </xf>
    <xf numFmtId="14" fontId="10" fillId="5" borderId="12" xfId="2" applyNumberFormat="1" applyFont="1" applyFill="1" applyBorder="1" applyAlignment="1">
      <alignment horizontal="center" wrapText="1"/>
    </xf>
    <xf numFmtId="0" fontId="10" fillId="3" borderId="6" xfId="3" applyNumberFormat="1" applyFont="1" applyFill="1" applyBorder="1" applyAlignment="1">
      <alignment horizontal="center" vertical="top" wrapText="1"/>
    </xf>
    <xf numFmtId="0" fontId="10" fillId="3" borderId="7" xfId="3" applyNumberFormat="1" applyFont="1" applyFill="1" applyBorder="1" applyAlignment="1">
      <alignment horizontal="center" vertical="top" wrapText="1"/>
    </xf>
    <xf numFmtId="0" fontId="10" fillId="3" borderId="8" xfId="3" applyNumberFormat="1" applyFont="1" applyFill="1" applyBorder="1" applyAlignment="1">
      <alignment horizontal="center" vertical="top" wrapText="1"/>
    </xf>
    <xf numFmtId="0" fontId="10" fillId="3" borderId="4" xfId="2" applyFont="1" applyFill="1" applyBorder="1" applyAlignment="1">
      <alignment horizontal="center" vertical="top" wrapText="1"/>
    </xf>
    <xf numFmtId="0" fontId="20" fillId="3" borderId="6" xfId="2" applyFont="1" applyFill="1" applyBorder="1" applyAlignment="1">
      <alignment horizontal="right" wrapText="1"/>
    </xf>
    <xf numFmtId="168" fontId="20" fillId="3" borderId="13" xfId="2" applyNumberFormat="1" applyFont="1" applyFill="1" applyBorder="1" applyAlignment="1">
      <alignment horizontal="center" wrapText="1"/>
    </xf>
    <xf numFmtId="168" fontId="20" fillId="3" borderId="8" xfId="2" applyNumberFormat="1" applyFont="1" applyFill="1" applyBorder="1" applyAlignment="1">
      <alignment wrapText="1"/>
    </xf>
    <xf numFmtId="0" fontId="10" fillId="3" borderId="6" xfId="2" applyFont="1" applyFill="1" applyBorder="1" applyAlignment="1">
      <alignment wrapText="1"/>
    </xf>
    <xf numFmtId="164" fontId="20" fillId="3" borderId="7" xfId="2" applyNumberFormat="1" applyFont="1" applyFill="1" applyBorder="1" applyAlignment="1">
      <alignment horizontal="left" wrapText="1"/>
    </xf>
    <xf numFmtId="164" fontId="20" fillId="3" borderId="8" xfId="2" applyNumberFormat="1" applyFont="1" applyFill="1" applyBorder="1" applyAlignment="1">
      <alignment horizontal="left" wrapText="1"/>
    </xf>
    <xf numFmtId="0" fontId="10" fillId="3" borderId="9" xfId="3" applyNumberFormat="1" applyFont="1" applyFill="1" applyBorder="1" applyAlignment="1">
      <alignment horizontal="center" vertical="top" wrapText="1"/>
    </xf>
    <xf numFmtId="0" fontId="10" fillId="3" borderId="2" xfId="3" applyNumberFormat="1" applyFont="1" applyFill="1" applyBorder="1" applyAlignment="1">
      <alignment horizontal="center" vertical="top" wrapText="1"/>
    </xf>
    <xf numFmtId="0" fontId="10" fillId="3" borderId="10" xfId="3" applyNumberFormat="1" applyFont="1" applyFill="1" applyBorder="1" applyAlignment="1">
      <alignment horizontal="center" vertical="top" wrapText="1"/>
    </xf>
    <xf numFmtId="0" fontId="10" fillId="3" borderId="3" xfId="2" applyFont="1" applyFill="1" applyBorder="1" applyAlignment="1">
      <alignment horizontal="center" vertical="top" wrapText="1"/>
    </xf>
    <xf numFmtId="169" fontId="20" fillId="3" borderId="9" xfId="2" applyNumberFormat="1" applyFont="1" applyFill="1" applyBorder="1" applyAlignment="1">
      <alignment horizontal="center" wrapText="1"/>
    </xf>
    <xf numFmtId="169" fontId="20" fillId="3" borderId="2" xfId="2" applyNumberFormat="1" applyFont="1" applyFill="1" applyBorder="1" applyAlignment="1">
      <alignment horizontal="center" wrapText="1"/>
    </xf>
    <xf numFmtId="169" fontId="20" fillId="3" borderId="10" xfId="2" applyNumberFormat="1" applyFont="1" applyFill="1" applyBorder="1" applyAlignment="1">
      <alignment horizontal="center" wrapText="1"/>
    </xf>
    <xf numFmtId="0" fontId="10" fillId="3" borderId="9" xfId="2" applyFont="1" applyFill="1" applyBorder="1" applyAlignment="1">
      <alignment horizontal="right" wrapText="1"/>
    </xf>
    <xf numFmtId="0" fontId="10" fillId="3" borderId="2" xfId="2" applyFont="1" applyFill="1" applyBorder="1" applyAlignment="1">
      <alignment horizontal="right" wrapText="1"/>
    </xf>
    <xf numFmtId="0" fontId="10" fillId="3" borderId="2" xfId="2" applyFont="1" applyFill="1" applyBorder="1" applyAlignment="1">
      <alignment horizontal="left" wrapText="1"/>
    </xf>
    <xf numFmtId="0" fontId="10" fillId="3" borderId="2" xfId="2" applyFont="1" applyFill="1" applyBorder="1" applyAlignment="1">
      <alignment wrapText="1"/>
    </xf>
    <xf numFmtId="0" fontId="10" fillId="3" borderId="10" xfId="2" applyFont="1" applyFill="1" applyBorder="1" applyAlignment="1">
      <alignment wrapText="1"/>
    </xf>
    <xf numFmtId="0" fontId="10" fillId="3" borderId="6" xfId="2" applyFont="1" applyFill="1" applyBorder="1" applyAlignment="1">
      <alignment horizontal="center" wrapText="1"/>
    </xf>
    <xf numFmtId="0" fontId="10" fillId="3" borderId="7" xfId="2" applyFont="1" applyFill="1" applyBorder="1" applyAlignment="1">
      <alignment horizontal="center" wrapText="1"/>
    </xf>
    <xf numFmtId="0" fontId="10" fillId="3" borderId="8" xfId="2" applyFont="1" applyFill="1" applyBorder="1" applyAlignment="1">
      <alignment horizontal="center" wrapText="1"/>
    </xf>
    <xf numFmtId="0" fontId="10" fillId="3" borderId="4" xfId="2" applyFont="1" applyFill="1" applyBorder="1" applyAlignment="1">
      <alignment horizontal="center" wrapText="1"/>
    </xf>
    <xf numFmtId="0" fontId="22" fillId="2" borderId="11" xfId="2" applyFont="1" applyFill="1" applyBorder="1" applyAlignment="1">
      <alignment horizontal="left" wrapText="1"/>
    </xf>
    <xf numFmtId="0" fontId="22" fillId="2" borderId="13" xfId="2" applyFont="1" applyFill="1" applyBorder="1" applyAlignment="1">
      <alignment horizontal="left" wrapText="1"/>
    </xf>
    <xf numFmtId="0" fontId="22" fillId="2" borderId="13" xfId="2" applyFont="1" applyFill="1" applyBorder="1" applyAlignment="1">
      <alignment wrapText="1"/>
    </xf>
    <xf numFmtId="170" fontId="22" fillId="2" borderId="13" xfId="2" applyNumberFormat="1" applyFont="1" applyFill="1" applyBorder="1" applyAlignment="1">
      <alignment horizontal="center" wrapText="1"/>
    </xf>
    <xf numFmtId="170" fontId="22" fillId="2" borderId="12" xfId="2" applyNumberFormat="1" applyFont="1" applyFill="1" applyBorder="1" applyAlignment="1">
      <alignment horizontal="center" wrapText="1"/>
    </xf>
    <xf numFmtId="0" fontId="10" fillId="2" borderId="9" xfId="2" applyFont="1" applyFill="1" applyBorder="1" applyAlignment="1">
      <alignment horizontal="left" wrapText="1"/>
    </xf>
    <xf numFmtId="0" fontId="10" fillId="2" borderId="2" xfId="2" applyFont="1" applyFill="1" applyBorder="1" applyAlignment="1">
      <alignment horizontal="left" wrapText="1"/>
    </xf>
    <xf numFmtId="0" fontId="10" fillId="2" borderId="10" xfId="2" applyFont="1" applyFill="1" applyBorder="1" applyAlignment="1">
      <alignment horizontal="left" wrapText="1"/>
    </xf>
    <xf numFmtId="0" fontId="10" fillId="2" borderId="3" xfId="2" applyFont="1" applyFill="1" applyBorder="1" applyAlignment="1">
      <alignment horizontal="center" wrapText="1"/>
    </xf>
    <xf numFmtId="171" fontId="10" fillId="5" borderId="11" xfId="2" applyNumberFormat="1" applyFont="1" applyFill="1" applyBorder="1" applyAlignment="1">
      <alignment horizontal="right" wrapText="1"/>
    </xf>
    <xf numFmtId="171" fontId="10" fillId="5" borderId="13" xfId="2" applyNumberFormat="1" applyFont="1" applyFill="1" applyBorder="1" applyAlignment="1">
      <alignment horizontal="right" wrapText="1"/>
    </xf>
    <xf numFmtId="171" fontId="10" fillId="5" borderId="12" xfId="2" applyNumberFormat="1" applyFont="1" applyFill="1" applyBorder="1" applyAlignment="1">
      <alignment horizontal="right" wrapText="1"/>
    </xf>
    <xf numFmtId="0" fontId="10" fillId="2" borderId="1" xfId="2" applyFont="1" applyFill="1" applyBorder="1" applyAlignment="1">
      <alignment horizontal="center" wrapText="1"/>
    </xf>
    <xf numFmtId="0" fontId="10" fillId="2" borderId="6" xfId="2" applyFont="1" applyFill="1" applyBorder="1" applyAlignment="1">
      <alignment horizontal="left" wrapText="1"/>
    </xf>
    <xf numFmtId="0" fontId="10" fillId="2" borderId="7" xfId="2" applyFont="1" applyFill="1" applyBorder="1" applyAlignment="1">
      <alignment horizontal="left" wrapText="1"/>
    </xf>
    <xf numFmtId="0" fontId="10" fillId="2" borderId="8" xfId="2" applyFont="1" applyFill="1" applyBorder="1" applyAlignment="1">
      <alignment horizontal="left" wrapText="1"/>
    </xf>
    <xf numFmtId="0" fontId="10" fillId="2" borderId="4" xfId="2" applyFont="1" applyFill="1" applyBorder="1" applyAlignment="1">
      <alignment horizontal="center" wrapText="1"/>
    </xf>
    <xf numFmtId="171" fontId="10" fillId="2" borderId="6" xfId="2" applyNumberFormat="1" applyFont="1" applyFill="1" applyBorder="1" applyAlignment="1">
      <alignment horizontal="right" wrapText="1"/>
    </xf>
    <xf numFmtId="171" fontId="10" fillId="2" borderId="7" xfId="2" applyNumberFormat="1" applyFont="1" applyFill="1" applyBorder="1" applyAlignment="1">
      <alignment horizontal="right" wrapText="1"/>
    </xf>
    <xf numFmtId="171" fontId="10" fillId="2" borderId="11" xfId="2" applyNumberFormat="1" applyFont="1" applyFill="1" applyBorder="1" applyAlignment="1">
      <alignment horizontal="right" wrapText="1"/>
    </xf>
    <xf numFmtId="171" fontId="10" fillId="2" borderId="13" xfId="2" applyNumberFormat="1" applyFont="1" applyFill="1" applyBorder="1" applyAlignment="1">
      <alignment horizontal="right" wrapText="1"/>
    </xf>
    <xf numFmtId="171" fontId="10" fillId="2" borderId="12" xfId="2" applyNumberFormat="1" applyFont="1" applyFill="1" applyBorder="1" applyAlignment="1">
      <alignment horizontal="right" wrapText="1"/>
    </xf>
    <xf numFmtId="171" fontId="10" fillId="2" borderId="8" xfId="2" applyNumberFormat="1" applyFont="1" applyFill="1" applyBorder="1" applyAlignment="1">
      <alignment horizontal="right" wrapText="1"/>
    </xf>
    <xf numFmtId="171" fontId="10" fillId="5" borderId="2" xfId="2" applyNumberFormat="1" applyFont="1" applyFill="1" applyBorder="1" applyAlignment="1">
      <alignment horizontal="right" wrapText="1"/>
    </xf>
    <xf numFmtId="171" fontId="10" fillId="5" borderId="9" xfId="2" applyNumberFormat="1" applyFont="1" applyFill="1" applyBorder="1" applyAlignment="1">
      <alignment horizontal="right" wrapText="1"/>
    </xf>
    <xf numFmtId="171" fontId="10" fillId="5" borderId="10" xfId="2" applyNumberFormat="1" applyFont="1" applyFill="1" applyBorder="1" applyAlignment="1">
      <alignment horizontal="right" wrapText="1"/>
    </xf>
    <xf numFmtId="0" fontId="7" fillId="2" borderId="0" xfId="2" applyFont="1" applyFill="1"/>
    <xf numFmtId="0" fontId="18" fillId="2" borderId="6" xfId="2" applyFont="1" applyFill="1" applyBorder="1" applyAlignment="1">
      <alignment horizontal="left" wrapText="1"/>
    </xf>
    <xf numFmtId="0" fontId="18" fillId="2" borderId="7" xfId="2" applyFont="1" applyFill="1" applyBorder="1" applyAlignment="1">
      <alignment horizontal="left" wrapText="1"/>
    </xf>
    <xf numFmtId="0" fontId="18" fillId="2" borderId="8" xfId="2" applyFont="1" applyFill="1" applyBorder="1" applyAlignment="1">
      <alignment horizontal="left" wrapText="1"/>
    </xf>
    <xf numFmtId="0" fontId="18" fillId="2" borderId="4" xfId="2" applyFont="1" applyFill="1" applyBorder="1" applyAlignment="1">
      <alignment horizontal="center" wrapText="1"/>
    </xf>
    <xf numFmtId="171" fontId="18" fillId="2" borderId="6" xfId="2" applyNumberFormat="1" applyFont="1" applyFill="1" applyBorder="1" applyAlignment="1">
      <alignment horizontal="right" wrapText="1"/>
    </xf>
    <xf numFmtId="171" fontId="18" fillId="2" borderId="7" xfId="2" applyNumberFormat="1" applyFont="1" applyFill="1" applyBorder="1" applyAlignment="1">
      <alignment horizontal="right" wrapText="1"/>
    </xf>
    <xf numFmtId="171" fontId="18" fillId="2" borderId="8" xfId="2" applyNumberFormat="1" applyFont="1" applyFill="1" applyBorder="1" applyAlignment="1">
      <alignment horizontal="right" wrapText="1"/>
    </xf>
    <xf numFmtId="0" fontId="7" fillId="4" borderId="0" xfId="2" applyFont="1" applyFill="1"/>
    <xf numFmtId="0" fontId="22" fillId="2" borderId="13" xfId="2" applyFont="1" applyFill="1" applyBorder="1" applyAlignment="1">
      <alignment horizontal="center" wrapText="1"/>
    </xf>
    <xf numFmtId="171" fontId="22" fillId="2" borderId="13" xfId="2" applyNumberFormat="1" applyFont="1" applyFill="1" applyBorder="1" applyAlignment="1">
      <alignment horizontal="right" wrapText="1"/>
    </xf>
    <xf numFmtId="171" fontId="22" fillId="2" borderId="12" xfId="2" applyNumberFormat="1" applyFont="1" applyFill="1" applyBorder="1" applyAlignment="1">
      <alignment horizontal="right" wrapText="1"/>
    </xf>
    <xf numFmtId="171" fontId="10" fillId="2" borderId="9" xfId="2" applyNumberFormat="1" applyFont="1" applyFill="1" applyBorder="1" applyAlignment="1">
      <alignment horizontal="right" wrapText="1"/>
    </xf>
    <xf numFmtId="171" fontId="10" fillId="2" borderId="2" xfId="2" applyNumberFormat="1" applyFont="1" applyFill="1" applyBorder="1" applyAlignment="1">
      <alignment horizontal="right" wrapText="1"/>
    </xf>
    <xf numFmtId="171" fontId="10" fillId="2" borderId="10" xfId="2" applyNumberFormat="1" applyFont="1" applyFill="1" applyBorder="1" applyAlignment="1">
      <alignment horizontal="right" wrapText="1"/>
    </xf>
    <xf numFmtId="0" fontId="18" fillId="2" borderId="1" xfId="2" applyFont="1" applyFill="1" applyBorder="1" applyAlignment="1">
      <alignment horizontal="left" wrapText="1"/>
    </xf>
    <xf numFmtId="0" fontId="18" fillId="2" borderId="1" xfId="2" applyFont="1" applyFill="1" applyBorder="1" applyAlignment="1">
      <alignment horizontal="center" wrapText="1"/>
    </xf>
    <xf numFmtId="171" fontId="18" fillId="2" borderId="1" xfId="2" applyNumberFormat="1" applyFont="1" applyFill="1" applyBorder="1" applyAlignment="1">
      <alignment horizontal="right" wrapText="1"/>
    </xf>
    <xf numFmtId="0" fontId="10" fillId="2" borderId="0" xfId="2" applyFont="1" applyFill="1" applyBorder="1" applyAlignment="1">
      <alignment horizontal="left" wrapText="1"/>
    </xf>
    <xf numFmtId="0" fontId="10" fillId="2" borderId="0" xfId="2" applyFont="1" applyFill="1" applyBorder="1" applyAlignment="1">
      <alignment horizontal="center" wrapText="1"/>
    </xf>
    <xf numFmtId="3" fontId="10" fillId="2" borderId="0" xfId="2" applyNumberFormat="1" applyFont="1" applyFill="1" applyBorder="1" applyAlignment="1">
      <alignment horizontal="center" wrapText="1"/>
    </xf>
    <xf numFmtId="0" fontId="23" fillId="2" borderId="0" xfId="2" applyFont="1" applyFill="1"/>
    <xf numFmtId="0" fontId="23" fillId="2" borderId="2" xfId="2" applyFont="1" applyFill="1" applyBorder="1" applyAlignment="1">
      <alignment wrapText="1"/>
    </xf>
    <xf numFmtId="0" fontId="23" fillId="2" borderId="0" xfId="2" applyFont="1" applyFill="1" applyBorder="1" applyAlignment="1">
      <alignment wrapText="1"/>
    </xf>
    <xf numFmtId="0" fontId="23" fillId="4" borderId="0" xfId="2" applyFont="1" applyFill="1"/>
    <xf numFmtId="0" fontId="10" fillId="3" borderId="6" xfId="2" applyFont="1" applyFill="1" applyBorder="1" applyAlignment="1">
      <alignment horizontal="right" vertical="top" wrapText="1"/>
    </xf>
    <xf numFmtId="168" fontId="10" fillId="3" borderId="13" xfId="2" applyNumberFormat="1" applyFont="1" applyFill="1" applyBorder="1" applyAlignment="1">
      <alignment horizontal="center" vertical="top" wrapText="1"/>
    </xf>
    <xf numFmtId="168" fontId="10" fillId="3" borderId="8" xfId="2" applyNumberFormat="1" applyFont="1" applyFill="1" applyBorder="1" applyAlignment="1">
      <alignment vertical="top" wrapText="1"/>
    </xf>
    <xf numFmtId="0" fontId="10" fillId="3" borderId="6" xfId="2" applyFont="1" applyFill="1" applyBorder="1" applyAlignment="1">
      <alignment vertical="top" wrapText="1"/>
    </xf>
    <xf numFmtId="169" fontId="10" fillId="3" borderId="9" xfId="2" applyNumberFormat="1" applyFont="1" applyFill="1" applyBorder="1" applyAlignment="1">
      <alignment horizontal="center" vertical="top" wrapText="1"/>
    </xf>
    <xf numFmtId="169" fontId="10" fillId="3" borderId="2" xfId="2" applyNumberFormat="1" applyFont="1" applyFill="1" applyBorder="1" applyAlignment="1">
      <alignment horizontal="center" vertical="top" wrapText="1"/>
    </xf>
    <xf numFmtId="169" fontId="10" fillId="3" borderId="10" xfId="2" applyNumberFormat="1" applyFont="1" applyFill="1" applyBorder="1" applyAlignment="1">
      <alignment horizontal="center" vertical="top" wrapText="1"/>
    </xf>
    <xf numFmtId="0" fontId="10" fillId="3" borderId="9" xfId="2" applyFont="1" applyFill="1" applyBorder="1" applyAlignment="1">
      <alignment horizontal="right" vertical="top" wrapText="1"/>
    </xf>
    <xf numFmtId="0" fontId="10" fillId="3" borderId="2" xfId="2" applyFont="1" applyFill="1" applyBorder="1" applyAlignment="1">
      <alignment horizontal="right" vertical="top" wrapText="1"/>
    </xf>
    <xf numFmtId="0" fontId="10" fillId="3" borderId="2" xfId="2" applyFont="1" applyFill="1" applyBorder="1" applyAlignment="1">
      <alignment horizontal="left" vertical="top" wrapText="1"/>
    </xf>
    <xf numFmtId="0" fontId="10" fillId="3" borderId="2" xfId="2" applyFont="1" applyFill="1" applyBorder="1" applyAlignment="1">
      <alignment vertical="top" wrapText="1"/>
    </xf>
    <xf numFmtId="0" fontId="10" fillId="3" borderId="10" xfId="2" applyFont="1" applyFill="1" applyBorder="1" applyAlignment="1">
      <alignment vertical="top" wrapText="1"/>
    </xf>
    <xf numFmtId="0" fontId="22" fillId="2" borderId="13" xfId="2" applyFont="1" applyFill="1" applyBorder="1" applyAlignment="1">
      <alignment horizontal="center" wrapText="1"/>
    </xf>
    <xf numFmtId="0" fontId="22" fillId="2" borderId="12" xfId="2" applyFont="1" applyFill="1" applyBorder="1" applyAlignment="1">
      <alignment horizontal="center" wrapText="1"/>
    </xf>
    <xf numFmtId="172" fontId="10" fillId="5" borderId="11" xfId="2" applyNumberFormat="1" applyFont="1" applyFill="1" applyBorder="1" applyAlignment="1">
      <alignment horizontal="right" wrapText="1"/>
    </xf>
    <xf numFmtId="172" fontId="10" fillId="5" borderId="13" xfId="2" applyNumberFormat="1" applyFont="1" applyFill="1" applyBorder="1" applyAlignment="1">
      <alignment horizontal="right" wrapText="1"/>
    </xf>
    <xf numFmtId="172" fontId="10" fillId="5" borderId="12" xfId="2" applyNumberFormat="1" applyFont="1" applyFill="1" applyBorder="1" applyAlignment="1">
      <alignment horizontal="right" wrapText="1"/>
    </xf>
    <xf numFmtId="0" fontId="18" fillId="2" borderId="11" xfId="2" applyFont="1" applyFill="1" applyBorder="1" applyAlignment="1">
      <alignment horizontal="left" wrapText="1"/>
    </xf>
    <xf numFmtId="0" fontId="18" fillId="2" borderId="13" xfId="2" applyFont="1" applyFill="1" applyBorder="1" applyAlignment="1">
      <alignment horizontal="left" wrapText="1"/>
    </xf>
    <xf numFmtId="0" fontId="18" fillId="2" borderId="12" xfId="2" applyFont="1" applyFill="1" applyBorder="1" applyAlignment="1">
      <alignment horizontal="left" wrapText="1"/>
    </xf>
    <xf numFmtId="171" fontId="18" fillId="2" borderId="11" xfId="2" applyNumberFormat="1" applyFont="1" applyFill="1" applyBorder="1" applyAlignment="1">
      <alignment horizontal="right" wrapText="1"/>
    </xf>
    <xf numFmtId="171" fontId="18" fillId="2" borderId="13" xfId="2" applyNumberFormat="1" applyFont="1" applyFill="1" applyBorder="1" applyAlignment="1">
      <alignment horizontal="right" wrapText="1"/>
    </xf>
    <xf numFmtId="171" fontId="18" fillId="2" borderId="12" xfId="2" applyNumberFormat="1" applyFont="1" applyFill="1" applyBorder="1" applyAlignment="1">
      <alignment horizontal="right" wrapText="1"/>
    </xf>
    <xf numFmtId="0" fontId="10" fillId="2" borderId="0" xfId="2" applyFont="1" applyFill="1" applyAlignment="1">
      <alignment horizontal="left" wrapText="1"/>
    </xf>
    <xf numFmtId="0" fontId="10" fillId="2" borderId="2" xfId="2" applyFont="1" applyFill="1" applyBorder="1" applyAlignment="1">
      <alignment horizontal="center" wrapText="1"/>
    </xf>
    <xf numFmtId="0" fontId="10" fillId="6" borderId="2" xfId="2" applyFont="1" applyFill="1" applyBorder="1" applyAlignment="1">
      <alignment horizontal="center" wrapText="1"/>
    </xf>
    <xf numFmtId="0" fontId="24" fillId="2" borderId="0" xfId="2" applyFont="1" applyFill="1" applyAlignment="1">
      <alignment vertical="top"/>
    </xf>
    <xf numFmtId="0" fontId="24" fillId="2" borderId="0" xfId="2" applyFont="1" applyFill="1" applyAlignment="1">
      <alignment horizontal="center" vertical="top" wrapText="1"/>
    </xf>
    <xf numFmtId="0" fontId="24" fillId="2" borderId="0" xfId="2" applyFont="1" applyFill="1" applyAlignment="1">
      <alignment horizontal="center" vertical="top" wrapText="1"/>
    </xf>
    <xf numFmtId="0" fontId="24" fillId="2" borderId="0" xfId="2" applyFont="1" applyFill="1" applyAlignment="1">
      <alignment vertical="top" wrapText="1"/>
    </xf>
    <xf numFmtId="0" fontId="24" fillId="4" borderId="0" xfId="2" applyFont="1" applyFill="1" applyAlignment="1">
      <alignment vertical="top"/>
    </xf>
    <xf numFmtId="164" fontId="10" fillId="6" borderId="2" xfId="2" applyNumberFormat="1" applyFont="1" applyFill="1" applyBorder="1" applyAlignment="1">
      <alignment horizontal="center"/>
    </xf>
    <xf numFmtId="0" fontId="10" fillId="4" borderId="0" xfId="2" applyFont="1" applyFill="1" applyAlignment="1">
      <alignment horizontal="center"/>
    </xf>
    <xf numFmtId="0" fontId="28" fillId="2" borderId="0" xfId="2" applyFont="1" applyFill="1" applyAlignment="1">
      <alignment wrapText="1"/>
    </xf>
    <xf numFmtId="0" fontId="10" fillId="2" borderId="0" xfId="2" applyFont="1" applyFill="1" applyAlignment="1">
      <alignment horizontal="center"/>
    </xf>
    <xf numFmtId="0" fontId="20" fillId="2" borderId="0" xfId="2" applyFont="1" applyFill="1" applyAlignment="1">
      <alignment vertical="top" wrapText="1"/>
    </xf>
    <xf numFmtId="0" fontId="10" fillId="2" borderId="0" xfId="2" applyFill="1" applyAlignment="1">
      <alignment horizontal="right" wrapText="1"/>
    </xf>
    <xf numFmtId="0" fontId="20" fillId="2" borderId="0" xfId="2" applyFont="1" applyFill="1"/>
    <xf numFmtId="0" fontId="20" fillId="2" borderId="0" xfId="2" applyFont="1" applyFill="1" applyAlignment="1">
      <alignment wrapText="1"/>
    </xf>
    <xf numFmtId="0" fontId="20" fillId="2" borderId="0" xfId="2" applyFont="1" applyFill="1" applyAlignment="1">
      <alignment horizontal="right" wrapText="1"/>
    </xf>
    <xf numFmtId="173" fontId="20" fillId="2" borderId="2" xfId="2" applyNumberFormat="1" applyFont="1" applyFill="1" applyBorder="1" applyAlignment="1">
      <alignment horizontal="right" wrapText="1"/>
    </xf>
    <xf numFmtId="164" fontId="20" fillId="2" borderId="2" xfId="2" applyNumberFormat="1" applyFont="1" applyFill="1" applyBorder="1" applyAlignment="1">
      <alignment horizontal="center" wrapText="1"/>
    </xf>
    <xf numFmtId="173" fontId="20" fillId="2" borderId="2" xfId="2" applyNumberFormat="1" applyFont="1" applyFill="1" applyBorder="1" applyAlignment="1">
      <alignment horizontal="left" wrapText="1"/>
    </xf>
    <xf numFmtId="169" fontId="20" fillId="2" borderId="0" xfId="2" applyNumberFormat="1" applyFont="1" applyFill="1" applyAlignment="1">
      <alignment horizontal="left" wrapText="1"/>
    </xf>
    <xf numFmtId="0" fontId="20" fillId="2" borderId="0" xfId="2" applyFont="1" applyFill="1" applyAlignment="1">
      <alignment horizontal="center" wrapText="1"/>
    </xf>
    <xf numFmtId="0" fontId="20" fillId="4" borderId="0" xfId="2" applyFont="1" applyFill="1"/>
    <xf numFmtId="0" fontId="20" fillId="2" borderId="2" xfId="2" applyFont="1" applyFill="1" applyBorder="1" applyAlignment="1">
      <alignment wrapText="1"/>
    </xf>
    <xf numFmtId="0" fontId="20" fillId="2" borderId="0" xfId="2" applyFont="1" applyFill="1" applyBorder="1" applyAlignment="1">
      <alignment wrapText="1"/>
    </xf>
    <xf numFmtId="0" fontId="20" fillId="2" borderId="0" xfId="2" applyFont="1" applyFill="1" applyAlignment="1">
      <alignment horizontal="center"/>
    </xf>
    <xf numFmtId="0" fontId="20" fillId="2" borderId="11" xfId="2" applyFont="1" applyFill="1" applyBorder="1" applyAlignment="1">
      <alignment horizontal="left" wrapText="1"/>
    </xf>
    <xf numFmtId="0" fontId="20" fillId="2" borderId="13" xfId="2" applyFont="1" applyFill="1" applyBorder="1" applyAlignment="1">
      <alignment horizontal="left" wrapText="1"/>
    </xf>
    <xf numFmtId="0" fontId="20" fillId="2" borderId="12" xfId="2" applyFont="1" applyFill="1" applyBorder="1" applyAlignment="1">
      <alignment horizontal="left" wrapText="1"/>
    </xf>
    <xf numFmtId="0" fontId="20" fillId="3" borderId="6" xfId="3" applyNumberFormat="1" applyFont="1" applyFill="1" applyBorder="1" applyAlignment="1">
      <alignment horizontal="center" vertical="top" wrapText="1"/>
    </xf>
    <xf numFmtId="0" fontId="20" fillId="3" borderId="7" xfId="3" applyNumberFormat="1" applyFont="1" applyFill="1" applyBorder="1" applyAlignment="1">
      <alignment horizontal="center" vertical="top" wrapText="1"/>
    </xf>
    <xf numFmtId="0" fontId="20" fillId="3" borderId="8" xfId="3" applyNumberFormat="1" applyFont="1" applyFill="1" applyBorder="1" applyAlignment="1">
      <alignment horizontal="center" vertical="top" wrapText="1"/>
    </xf>
    <xf numFmtId="0" fontId="20" fillId="3" borderId="4" xfId="2" applyFont="1" applyFill="1" applyBorder="1" applyAlignment="1">
      <alignment horizontal="center" vertical="top" wrapText="1"/>
    </xf>
    <xf numFmtId="0" fontId="20" fillId="3" borderId="6" xfId="2" applyFont="1" applyFill="1" applyBorder="1" applyAlignment="1">
      <alignment horizontal="right" vertical="top" wrapText="1"/>
    </xf>
    <xf numFmtId="173" fontId="20" fillId="3" borderId="7" xfId="2" applyNumberFormat="1" applyFont="1" applyFill="1" applyBorder="1" applyAlignment="1">
      <alignment horizontal="right" vertical="top" wrapText="1"/>
    </xf>
    <xf numFmtId="0" fontId="20" fillId="3" borderId="7" xfId="2" applyFont="1" applyFill="1" applyBorder="1" applyAlignment="1">
      <alignment horizontal="center" vertical="top" wrapText="1"/>
    </xf>
    <xf numFmtId="173" fontId="20" fillId="3" borderId="7" xfId="2" applyNumberFormat="1" applyFont="1" applyFill="1" applyBorder="1" applyAlignment="1">
      <alignment horizontal="left" vertical="top" wrapText="1"/>
    </xf>
    <xf numFmtId="0" fontId="20" fillId="3" borderId="7" xfId="2" applyFont="1" applyFill="1" applyBorder="1" applyAlignment="1">
      <alignment vertical="top" wrapText="1"/>
    </xf>
    <xf numFmtId="173" fontId="20" fillId="3" borderId="8" xfId="2" applyNumberFormat="1" applyFont="1" applyFill="1" applyBorder="1" applyAlignment="1">
      <alignment horizontal="left" vertical="top" wrapText="1"/>
    </xf>
    <xf numFmtId="0" fontId="20" fillId="3" borderId="9" xfId="3" applyNumberFormat="1" applyFont="1" applyFill="1" applyBorder="1" applyAlignment="1">
      <alignment horizontal="center" vertical="top" wrapText="1"/>
    </xf>
    <xf numFmtId="0" fontId="20" fillId="3" borderId="2" xfId="3" applyNumberFormat="1" applyFont="1" applyFill="1" applyBorder="1" applyAlignment="1">
      <alignment horizontal="center" vertical="top" wrapText="1"/>
    </xf>
    <xf numFmtId="0" fontId="20" fillId="3" borderId="10" xfId="3" applyNumberFormat="1" applyFont="1" applyFill="1" applyBorder="1" applyAlignment="1">
      <alignment horizontal="center" vertical="top" wrapText="1"/>
    </xf>
    <xf numFmtId="0" fontId="20" fillId="3" borderId="3" xfId="2" applyFont="1" applyFill="1" applyBorder="1" applyAlignment="1">
      <alignment horizontal="center" vertical="top" wrapText="1"/>
    </xf>
    <xf numFmtId="169" fontId="20" fillId="3" borderId="9" xfId="2" applyNumberFormat="1" applyFont="1" applyFill="1" applyBorder="1" applyAlignment="1">
      <alignment horizontal="center" vertical="top" wrapText="1"/>
    </xf>
    <xf numFmtId="169" fontId="20" fillId="3" borderId="2" xfId="2" applyNumberFormat="1" applyFont="1" applyFill="1" applyBorder="1" applyAlignment="1">
      <alignment horizontal="center" vertical="top" wrapText="1"/>
    </xf>
    <xf numFmtId="169" fontId="20" fillId="3" borderId="10" xfId="2" applyNumberFormat="1" applyFont="1" applyFill="1" applyBorder="1" applyAlignment="1">
      <alignment horizontal="center" vertical="top" wrapText="1"/>
    </xf>
    <xf numFmtId="0" fontId="20" fillId="3" borderId="11" xfId="2" applyFont="1" applyFill="1" applyBorder="1" applyAlignment="1">
      <alignment horizontal="center" wrapText="1"/>
    </xf>
    <xf numFmtId="0" fontId="20" fillId="3" borderId="13" xfId="2" applyFont="1" applyFill="1" applyBorder="1" applyAlignment="1">
      <alignment horizontal="center" wrapText="1"/>
    </xf>
    <xf numFmtId="0" fontId="20" fillId="3" borderId="12" xfId="2" applyFont="1" applyFill="1" applyBorder="1" applyAlignment="1">
      <alignment horizontal="center" wrapText="1"/>
    </xf>
    <xf numFmtId="0" fontId="20" fillId="3" borderId="1" xfId="2" applyFont="1" applyFill="1" applyBorder="1" applyAlignment="1">
      <alignment horizontal="center" wrapText="1"/>
    </xf>
    <xf numFmtId="0" fontId="20" fillId="2" borderId="9" xfId="2" applyFont="1" applyFill="1" applyBorder="1" applyAlignment="1">
      <alignment horizontal="left" wrapText="1"/>
    </xf>
    <xf numFmtId="0" fontId="20" fillId="2" borderId="2" xfId="2" applyFont="1" applyFill="1" applyBorder="1" applyAlignment="1">
      <alignment horizontal="left" wrapText="1"/>
    </xf>
    <xf numFmtId="0" fontId="20" fillId="2" borderId="10" xfId="2" applyFont="1" applyFill="1" applyBorder="1" applyAlignment="1">
      <alignment horizontal="left" wrapText="1"/>
    </xf>
    <xf numFmtId="49" fontId="20" fillId="2" borderId="3" xfId="2" applyNumberFormat="1" applyFont="1" applyFill="1" applyBorder="1" applyAlignment="1">
      <alignment horizontal="center" wrapText="1"/>
    </xf>
    <xf numFmtId="171" fontId="20" fillId="5" borderId="9" xfId="2" applyNumberFormat="1" applyFont="1" applyFill="1" applyBorder="1" applyAlignment="1">
      <alignment horizontal="right" wrapText="1"/>
    </xf>
    <xf numFmtId="171" fontId="20" fillId="5" borderId="2" xfId="2" applyNumberFormat="1" applyFont="1" applyFill="1" applyBorder="1" applyAlignment="1">
      <alignment horizontal="right" wrapText="1"/>
    </xf>
    <xf numFmtId="171" fontId="20" fillId="5" borderId="10" xfId="2" applyNumberFormat="1" applyFont="1" applyFill="1" applyBorder="1" applyAlignment="1">
      <alignment horizontal="right" wrapText="1"/>
    </xf>
    <xf numFmtId="49" fontId="20" fillId="2" borderId="1" xfId="2" applyNumberFormat="1" applyFont="1" applyFill="1" applyBorder="1" applyAlignment="1">
      <alignment horizontal="center" wrapText="1"/>
    </xf>
    <xf numFmtId="172" fontId="20" fillId="5" borderId="11" xfId="2" applyNumberFormat="1" applyFont="1" applyFill="1" applyBorder="1" applyAlignment="1">
      <alignment horizontal="right" wrapText="1"/>
    </xf>
    <xf numFmtId="172" fontId="20" fillId="5" borderId="13" xfId="2" applyNumberFormat="1" applyFont="1" applyFill="1" applyBorder="1" applyAlignment="1">
      <alignment horizontal="right" wrapText="1"/>
    </xf>
    <xf numFmtId="172" fontId="20" fillId="5" borderId="12" xfId="2" applyNumberFormat="1" applyFont="1" applyFill="1" applyBorder="1" applyAlignment="1">
      <alignment horizontal="right" wrapText="1"/>
    </xf>
    <xf numFmtId="171" fontId="20" fillId="2" borderId="11" xfId="2" applyNumberFormat="1" applyFont="1" applyFill="1" applyBorder="1" applyAlignment="1">
      <alignment horizontal="right" wrapText="1"/>
    </xf>
    <xf numFmtId="171" fontId="20" fillId="2" borderId="13" xfId="2" applyNumberFormat="1" applyFont="1" applyFill="1" applyBorder="1" applyAlignment="1">
      <alignment horizontal="right" wrapText="1"/>
    </xf>
    <xf numFmtId="171" fontId="20" fillId="2" borderId="12" xfId="2" applyNumberFormat="1" applyFont="1" applyFill="1" applyBorder="1" applyAlignment="1">
      <alignment horizontal="right" wrapText="1"/>
    </xf>
    <xf numFmtId="171" fontId="20" fillId="5" borderId="11" xfId="2" applyNumberFormat="1" applyFont="1" applyFill="1" applyBorder="1" applyAlignment="1">
      <alignment horizontal="right" wrapText="1"/>
    </xf>
    <xf numFmtId="171" fontId="20" fillId="5" borderId="13" xfId="2" applyNumberFormat="1" applyFont="1" applyFill="1" applyBorder="1" applyAlignment="1">
      <alignment horizontal="right" wrapText="1"/>
    </xf>
    <xf numFmtId="171" fontId="20" fillId="5" borderId="12" xfId="2" applyNumberFormat="1" applyFont="1" applyFill="1" applyBorder="1" applyAlignment="1">
      <alignment horizontal="right" wrapText="1"/>
    </xf>
    <xf numFmtId="0" fontId="20" fillId="2" borderId="6" xfId="2" applyFont="1" applyFill="1" applyBorder="1" applyAlignment="1">
      <alignment horizontal="left" wrapText="1"/>
    </xf>
    <xf numFmtId="0" fontId="20" fillId="2" borderId="7" xfId="2" applyFont="1" applyFill="1" applyBorder="1" applyAlignment="1">
      <alignment horizontal="left" wrapText="1"/>
    </xf>
    <xf numFmtId="0" fontId="20" fillId="2" borderId="8" xfId="2" applyFont="1" applyFill="1" applyBorder="1" applyAlignment="1">
      <alignment horizontal="left" wrapText="1"/>
    </xf>
    <xf numFmtId="0" fontId="20" fillId="2" borderId="4" xfId="2" applyFont="1" applyFill="1" applyBorder="1" applyAlignment="1">
      <alignment horizontal="center" wrapText="1"/>
    </xf>
    <xf numFmtId="171" fontId="20" fillId="2" borderId="6" xfId="2" applyNumberFormat="1" applyFont="1" applyFill="1" applyBorder="1" applyAlignment="1">
      <alignment horizontal="right" wrapText="1"/>
    </xf>
    <xf numFmtId="171" fontId="20" fillId="2" borderId="7" xfId="2" applyNumberFormat="1" applyFont="1" applyFill="1" applyBorder="1" applyAlignment="1">
      <alignment horizontal="right" wrapText="1"/>
    </xf>
    <xf numFmtId="171" fontId="20" fillId="2" borderId="8" xfId="2" applyNumberFormat="1" applyFont="1" applyFill="1" applyBorder="1" applyAlignment="1">
      <alignment horizontal="right" wrapText="1"/>
    </xf>
    <xf numFmtId="0" fontId="20" fillId="2" borderId="3" xfId="2" applyFont="1" applyFill="1" applyBorder="1" applyAlignment="1">
      <alignment horizontal="center" wrapText="1"/>
    </xf>
    <xf numFmtId="0" fontId="20" fillId="2" borderId="1" xfId="2" applyFont="1" applyFill="1" applyBorder="1" applyAlignment="1">
      <alignment horizontal="center" wrapText="1"/>
    </xf>
    <xf numFmtId="172" fontId="20" fillId="2" borderId="6" xfId="2" applyNumberFormat="1" applyFont="1" applyFill="1" applyBorder="1" applyAlignment="1">
      <alignment horizontal="right" wrapText="1"/>
    </xf>
    <xf numFmtId="172" fontId="20" fillId="2" borderId="7" xfId="2" applyNumberFormat="1" applyFont="1" applyFill="1" applyBorder="1" applyAlignment="1">
      <alignment horizontal="right" wrapText="1"/>
    </xf>
    <xf numFmtId="172" fontId="20" fillId="2" borderId="8" xfId="2" applyNumberFormat="1" applyFont="1" applyFill="1" applyBorder="1" applyAlignment="1">
      <alignment horizontal="right" wrapText="1"/>
    </xf>
    <xf numFmtId="0" fontId="20" fillId="2" borderId="6" xfId="2" applyFont="1" applyFill="1" applyBorder="1" applyAlignment="1">
      <alignment horizontal="center" wrapText="1"/>
    </xf>
    <xf numFmtId="0" fontId="20" fillId="2" borderId="9" xfId="2" applyFont="1" applyFill="1" applyBorder="1" applyAlignment="1">
      <alignment horizontal="center" wrapText="1"/>
    </xf>
    <xf numFmtId="172" fontId="20" fillId="5" borderId="9" xfId="2" applyNumberFormat="1" applyFont="1" applyFill="1" applyBorder="1" applyAlignment="1">
      <alignment horizontal="right" wrapText="1"/>
    </xf>
    <xf numFmtId="172" fontId="20" fillId="5" borderId="2" xfId="2" applyNumberFormat="1" applyFont="1" applyFill="1" applyBorder="1" applyAlignment="1">
      <alignment horizontal="right" wrapText="1"/>
    </xf>
    <xf numFmtId="172" fontId="20" fillId="5" borderId="10" xfId="2" applyNumberFormat="1" applyFont="1" applyFill="1" applyBorder="1" applyAlignment="1">
      <alignment horizontal="right" wrapText="1"/>
    </xf>
    <xf numFmtId="172" fontId="20" fillId="2" borderId="11" xfId="2" applyNumberFormat="1" applyFont="1" applyFill="1" applyBorder="1" applyAlignment="1">
      <alignment horizontal="right" wrapText="1"/>
    </xf>
    <xf numFmtId="172" fontId="20" fillId="2" borderId="13" xfId="2" applyNumberFormat="1" applyFont="1" applyFill="1" applyBorder="1" applyAlignment="1">
      <alignment horizontal="right" wrapText="1"/>
    </xf>
    <xf numFmtId="172" fontId="20" fillId="2" borderId="12" xfId="2" applyNumberFormat="1" applyFont="1" applyFill="1" applyBorder="1" applyAlignment="1">
      <alignment horizontal="right" wrapText="1"/>
    </xf>
    <xf numFmtId="171" fontId="20" fillId="2" borderId="9" xfId="2" applyNumberFormat="1" applyFont="1" applyFill="1" applyBorder="1" applyAlignment="1">
      <alignment horizontal="right" wrapText="1"/>
    </xf>
    <xf numFmtId="171" fontId="20" fillId="2" borderId="2" xfId="2" applyNumberFormat="1" applyFont="1" applyFill="1" applyBorder="1" applyAlignment="1">
      <alignment horizontal="right" wrapText="1"/>
    </xf>
    <xf numFmtId="171" fontId="20" fillId="2" borderId="10" xfId="2" applyNumberFormat="1" applyFont="1" applyFill="1" applyBorder="1" applyAlignment="1">
      <alignment horizontal="right" wrapText="1"/>
    </xf>
    <xf numFmtId="0" fontId="20" fillId="4" borderId="0" xfId="2" applyFont="1" applyFill="1" applyBorder="1"/>
    <xf numFmtId="171" fontId="10" fillId="4" borderId="0" xfId="2" applyNumberFormat="1" applyFont="1" applyFill="1" applyBorder="1" applyAlignment="1">
      <alignment horizontal="left" wrapText="1"/>
    </xf>
    <xf numFmtId="171" fontId="10" fillId="4" borderId="0" xfId="2" applyNumberFormat="1" applyFont="1" applyFill="1" applyBorder="1" applyAlignment="1">
      <alignment horizontal="left" wrapText="1"/>
    </xf>
    <xf numFmtId="0" fontId="10" fillId="2" borderId="0" xfId="2" applyFill="1"/>
    <xf numFmtId="0" fontId="10" fillId="2" borderId="0" xfId="2" applyFill="1" applyAlignment="1">
      <alignment horizontal="center"/>
    </xf>
    <xf numFmtId="0" fontId="10" fillId="4" borderId="0" xfId="2" applyFill="1"/>
    <xf numFmtId="164" fontId="10" fillId="2" borderId="2" xfId="2" applyNumberFormat="1" applyFont="1" applyFill="1" applyBorder="1" applyAlignment="1">
      <alignment horizontal="center"/>
    </xf>
    <xf numFmtId="0" fontId="10" fillId="4" borderId="0" xfId="2" applyFill="1" applyAlignment="1">
      <alignment horizontal="center"/>
    </xf>
    <xf numFmtId="0" fontId="30" fillId="2" borderId="0" xfId="2" applyFont="1" applyFill="1" applyAlignment="1">
      <alignment wrapText="1"/>
    </xf>
    <xf numFmtId="0" fontId="20" fillId="2" borderId="0" xfId="2" applyFont="1" applyFill="1" applyAlignment="1">
      <alignment horizontal="left" vertical="center" wrapText="1"/>
    </xf>
    <xf numFmtId="0" fontId="31" fillId="2" borderId="0" xfId="2" applyFont="1" applyFill="1" applyAlignment="1">
      <alignment horizontal="center" wrapText="1"/>
    </xf>
    <xf numFmtId="173" fontId="20" fillId="2" borderId="2" xfId="2" applyNumberFormat="1" applyFont="1" applyFill="1" applyBorder="1" applyAlignment="1">
      <alignment horizontal="right" wrapText="1"/>
    </xf>
    <xf numFmtId="0" fontId="20" fillId="2" borderId="1" xfId="2" applyFont="1" applyFill="1" applyBorder="1" applyAlignment="1">
      <alignment horizontal="left" wrapText="1"/>
    </xf>
    <xf numFmtId="0" fontId="20" fillId="3" borderId="1" xfId="2" applyFont="1" applyFill="1" applyBorder="1" applyAlignment="1">
      <alignment horizontal="center" vertical="top" wrapText="1"/>
    </xf>
    <xf numFmtId="0" fontId="20" fillId="3" borderId="1" xfId="2" applyFont="1" applyFill="1" applyBorder="1" applyAlignment="1">
      <alignment horizontal="center" vertical="top" wrapText="1"/>
    </xf>
    <xf numFmtId="0" fontId="20" fillId="3" borderId="1" xfId="2" applyFont="1" applyFill="1" applyBorder="1" applyAlignment="1">
      <alignment horizontal="center" vertical="center" wrapText="1"/>
    </xf>
    <xf numFmtId="0" fontId="20" fillId="3" borderId="11" xfId="2" applyFont="1" applyFill="1" applyBorder="1" applyAlignment="1">
      <alignment horizontal="center" vertical="center" wrapText="1"/>
    </xf>
    <xf numFmtId="0" fontId="20" fillId="3" borderId="12" xfId="2" applyFont="1" applyFill="1" applyBorder="1" applyAlignment="1">
      <alignment horizontal="center" vertical="center" wrapText="1"/>
    </xf>
    <xf numFmtId="0" fontId="20" fillId="3" borderId="1" xfId="2" applyFont="1" applyFill="1" applyBorder="1" applyAlignment="1">
      <alignment horizontal="center" wrapText="1"/>
    </xf>
    <xf numFmtId="0" fontId="20" fillId="2" borderId="4" xfId="2" applyFont="1" applyFill="1" applyBorder="1" applyAlignment="1">
      <alignment horizontal="left" wrapText="1"/>
    </xf>
    <xf numFmtId="49" fontId="20" fillId="2" borderId="4" xfId="2" applyNumberFormat="1" applyFont="1" applyFill="1" applyBorder="1" applyAlignment="1">
      <alignment horizontal="center" wrapText="1"/>
    </xf>
    <xf numFmtId="171" fontId="20" fillId="5" borderId="6" xfId="2" applyNumberFormat="1" applyFont="1" applyFill="1" applyBorder="1" applyAlignment="1">
      <alignment horizontal="center" wrapText="1"/>
    </xf>
    <xf numFmtId="171" fontId="20" fillId="5" borderId="8" xfId="2" applyNumberFormat="1" applyFont="1" applyFill="1" applyBorder="1" applyAlignment="1">
      <alignment horizontal="center" wrapText="1"/>
    </xf>
    <xf numFmtId="172" fontId="20" fillId="5" borderId="6" xfId="2" applyNumberFormat="1" applyFont="1" applyFill="1" applyBorder="1" applyAlignment="1">
      <alignment horizontal="center" wrapText="1"/>
    </xf>
    <xf numFmtId="172" fontId="20" fillId="5" borderId="8" xfId="2" applyNumberFormat="1" applyFont="1" applyFill="1" applyBorder="1" applyAlignment="1">
      <alignment horizontal="center" wrapText="1"/>
    </xf>
    <xf numFmtId="171" fontId="20" fillId="2" borderId="6" xfId="2" applyNumberFormat="1" applyFont="1" applyFill="1" applyBorder="1" applyAlignment="1">
      <alignment horizontal="center" wrapText="1"/>
    </xf>
    <xf numFmtId="171" fontId="20" fillId="2" borderId="8" xfId="2" applyNumberFormat="1" applyFont="1" applyFill="1" applyBorder="1" applyAlignment="1">
      <alignment horizontal="center" wrapText="1"/>
    </xf>
    <xf numFmtId="49" fontId="32" fillId="4" borderId="15" xfId="2" applyNumberFormat="1" applyFont="1" applyFill="1" applyBorder="1" applyAlignment="1">
      <alignment horizontal="center" vertical="top" wrapText="1"/>
    </xf>
    <xf numFmtId="49" fontId="32" fillId="4" borderId="16" xfId="2" applyNumberFormat="1" applyFont="1" applyFill="1" applyBorder="1" applyAlignment="1">
      <alignment horizontal="center" vertical="top" wrapText="1"/>
    </xf>
    <xf numFmtId="49" fontId="32" fillId="4" borderId="17" xfId="2" applyNumberFormat="1" applyFont="1" applyFill="1" applyBorder="1" applyAlignment="1">
      <alignment horizontal="center" vertical="top" wrapText="1"/>
    </xf>
    <xf numFmtId="0" fontId="20" fillId="2" borderId="1" xfId="2" applyFont="1" applyFill="1" applyBorder="1" applyAlignment="1">
      <alignment wrapText="1"/>
    </xf>
    <xf numFmtId="171" fontId="20" fillId="5" borderId="11" xfId="2" applyNumberFormat="1" applyFont="1" applyFill="1" applyBorder="1" applyAlignment="1">
      <alignment horizontal="center" wrapText="1"/>
    </xf>
    <xf numFmtId="171" fontId="20" fillId="5" borderId="12" xfId="2" applyNumberFormat="1" applyFont="1" applyFill="1" applyBorder="1" applyAlignment="1">
      <alignment horizontal="center" wrapText="1"/>
    </xf>
    <xf numFmtId="49" fontId="32" fillId="4" borderId="0" xfId="2" applyNumberFormat="1" applyFont="1" applyFill="1" applyBorder="1" applyAlignment="1">
      <alignment vertical="top"/>
    </xf>
    <xf numFmtId="171" fontId="20" fillId="2" borderId="11" xfId="2" applyNumberFormat="1" applyFont="1" applyFill="1" applyBorder="1" applyAlignment="1">
      <alignment horizontal="center" wrapText="1"/>
    </xf>
    <xf numFmtId="171" fontId="20" fillId="2" borderId="12" xfId="2" applyNumberFormat="1" applyFont="1" applyFill="1" applyBorder="1" applyAlignment="1">
      <alignment horizontal="center" wrapText="1"/>
    </xf>
    <xf numFmtId="172" fontId="20" fillId="2" borderId="11" xfId="2" applyNumberFormat="1" applyFont="1" applyFill="1" applyBorder="1" applyAlignment="1">
      <alignment horizontal="center" wrapText="1"/>
    </xf>
    <xf numFmtId="172" fontId="20" fillId="2" borderId="12" xfId="2" applyNumberFormat="1" applyFont="1" applyFill="1" applyBorder="1" applyAlignment="1">
      <alignment horizontal="center" wrapText="1"/>
    </xf>
    <xf numFmtId="49" fontId="32" fillId="4" borderId="15" xfId="2" applyNumberFormat="1" applyFont="1" applyFill="1" applyBorder="1" applyAlignment="1">
      <alignment horizontal="center" vertical="center" wrapText="1"/>
    </xf>
    <xf numFmtId="49" fontId="32" fillId="4" borderId="16" xfId="2" applyNumberFormat="1" applyFont="1" applyFill="1" applyBorder="1" applyAlignment="1">
      <alignment horizontal="center" vertical="center" wrapText="1"/>
    </xf>
    <xf numFmtId="49" fontId="32" fillId="4" borderId="17" xfId="2" applyNumberFormat="1" applyFont="1" applyFill="1" applyBorder="1" applyAlignment="1">
      <alignment horizontal="center" vertical="center" wrapText="1"/>
    </xf>
    <xf numFmtId="49" fontId="20" fillId="2" borderId="6" xfId="2" applyNumberFormat="1" applyFont="1" applyFill="1" applyBorder="1" applyAlignment="1">
      <alignment horizontal="center" wrapText="1"/>
    </xf>
    <xf numFmtId="171" fontId="20" fillId="2" borderId="7" xfId="2" applyNumberFormat="1" applyFont="1" applyFill="1" applyBorder="1" applyAlignment="1">
      <alignment horizontal="center" wrapText="1"/>
    </xf>
    <xf numFmtId="0" fontId="20" fillId="2" borderId="3" xfId="2" applyFont="1" applyFill="1" applyBorder="1" applyAlignment="1">
      <alignment horizontal="left" wrapText="1"/>
    </xf>
    <xf numFmtId="49" fontId="20" fillId="2" borderId="9" xfId="2" applyNumberFormat="1" applyFont="1" applyFill="1" applyBorder="1" applyAlignment="1">
      <alignment horizontal="center" wrapText="1"/>
    </xf>
    <xf numFmtId="171" fontId="20" fillId="2" borderId="9" xfId="2" applyNumberFormat="1" applyFont="1" applyFill="1" applyBorder="1" applyAlignment="1">
      <alignment horizontal="center" wrapText="1"/>
    </xf>
    <xf numFmtId="171" fontId="20" fillId="2" borderId="10" xfId="2" applyNumberFormat="1" applyFont="1" applyFill="1" applyBorder="1" applyAlignment="1">
      <alignment horizontal="center" wrapText="1"/>
    </xf>
    <xf numFmtId="171" fontId="20" fillId="2" borderId="18" xfId="2" applyNumberFormat="1" applyFont="1" applyFill="1" applyBorder="1" applyAlignment="1">
      <alignment horizontal="center" wrapText="1"/>
    </xf>
    <xf numFmtId="171" fontId="20" fillId="2" borderId="14" xfId="2" applyNumberFormat="1" applyFont="1" applyFill="1" applyBorder="1" applyAlignment="1">
      <alignment horizontal="center" wrapText="1"/>
    </xf>
    <xf numFmtId="171" fontId="20" fillId="5" borderId="9" xfId="2" applyNumberFormat="1" applyFont="1" applyFill="1" applyBorder="1" applyAlignment="1">
      <alignment horizontal="center" wrapText="1"/>
    </xf>
    <xf numFmtId="171" fontId="20" fillId="5" borderId="10" xfId="2" applyNumberFormat="1" applyFont="1" applyFill="1" applyBorder="1" applyAlignment="1">
      <alignment horizontal="center" wrapText="1"/>
    </xf>
    <xf numFmtId="0" fontId="20" fillId="2" borderId="1" xfId="2" applyFont="1" applyFill="1" applyBorder="1" applyAlignment="1">
      <alignment horizontal="left" wrapText="1"/>
    </xf>
    <xf numFmtId="0" fontId="33" fillId="4" borderId="0" xfId="2" applyFont="1" applyFill="1" applyAlignment="1">
      <alignment horizontal="right"/>
    </xf>
    <xf numFmtId="171" fontId="34" fillId="4" borderId="0" xfId="2" applyNumberFormat="1" applyFont="1" applyFill="1" applyBorder="1" applyAlignment="1">
      <alignment horizontal="left" wrapText="1"/>
    </xf>
    <xf numFmtId="0" fontId="35" fillId="4" borderId="0" xfId="2" applyFont="1" applyFill="1" applyBorder="1" applyAlignment="1">
      <alignment horizontal="left" wrapText="1"/>
    </xf>
    <xf numFmtId="172" fontId="20" fillId="2" borderId="6" xfId="2" applyNumberFormat="1" applyFont="1" applyFill="1" applyBorder="1" applyAlignment="1">
      <alignment horizontal="center" wrapText="1"/>
    </xf>
    <xf numFmtId="172" fontId="20" fillId="2" borderId="8" xfId="2" applyNumberFormat="1" applyFont="1" applyFill="1" applyBorder="1" applyAlignment="1">
      <alignment horizontal="center" wrapText="1"/>
    </xf>
    <xf numFmtId="0" fontId="32" fillId="4" borderId="0" xfId="2" applyFont="1" applyFill="1" applyBorder="1" applyAlignment="1">
      <alignment horizontal="left" wrapText="1"/>
    </xf>
    <xf numFmtId="172" fontId="20" fillId="5" borderId="9" xfId="2" applyNumberFormat="1" applyFont="1" applyFill="1" applyBorder="1" applyAlignment="1">
      <alignment horizontal="center" wrapText="1"/>
    </xf>
    <xf numFmtId="172" fontId="20" fillId="5" borderId="10" xfId="2" applyNumberFormat="1" applyFont="1" applyFill="1" applyBorder="1" applyAlignment="1">
      <alignment horizontal="center" wrapText="1"/>
    </xf>
    <xf numFmtId="172" fontId="20" fillId="2" borderId="9" xfId="2" applyNumberFormat="1" applyFont="1" applyFill="1" applyBorder="1" applyAlignment="1">
      <alignment horizontal="center" wrapText="1"/>
    </xf>
    <xf numFmtId="172" fontId="20" fillId="2" borderId="10" xfId="2" applyNumberFormat="1" applyFont="1" applyFill="1" applyBorder="1" applyAlignment="1">
      <alignment horizontal="center" wrapText="1"/>
    </xf>
    <xf numFmtId="172" fontId="20" fillId="5" borderId="11" xfId="2" applyNumberFormat="1" applyFont="1" applyFill="1" applyBorder="1" applyAlignment="1">
      <alignment horizontal="center" wrapText="1"/>
    </xf>
    <xf numFmtId="172" fontId="20" fillId="5" borderId="12" xfId="2" applyNumberFormat="1" applyFont="1" applyFill="1" applyBorder="1" applyAlignment="1">
      <alignment horizontal="center" wrapText="1"/>
    </xf>
    <xf numFmtId="171" fontId="20" fillId="4" borderId="0" xfId="2" applyNumberFormat="1" applyFont="1" applyFill="1" applyBorder="1"/>
    <xf numFmtId="171" fontId="20" fillId="4" borderId="0" xfId="2" applyNumberFormat="1" applyFont="1" applyFill="1" applyBorder="1" applyAlignment="1">
      <alignment horizontal="right"/>
    </xf>
    <xf numFmtId="174" fontId="20" fillId="2" borderId="4" xfId="2" applyNumberFormat="1" applyFont="1" applyFill="1" applyBorder="1" applyAlignment="1">
      <alignment wrapText="1"/>
    </xf>
    <xf numFmtId="0" fontId="20" fillId="4" borderId="0" xfId="2" applyFont="1" applyFill="1" applyBorder="1" applyAlignment="1">
      <alignment horizontal="left" wrapText="1"/>
    </xf>
    <xf numFmtId="0" fontId="20" fillId="2" borderId="4" xfId="2" applyFont="1" applyFill="1" applyBorder="1" applyAlignment="1">
      <alignment wrapText="1"/>
    </xf>
    <xf numFmtId="171" fontId="20" fillId="4" borderId="0" xfId="2" applyNumberFormat="1" applyFont="1" applyFill="1" applyBorder="1" applyAlignment="1">
      <alignment horizontal="center"/>
    </xf>
    <xf numFmtId="171" fontId="20" fillId="2" borderId="1" xfId="2" applyNumberFormat="1" applyFont="1" applyFill="1" applyBorder="1" applyAlignment="1">
      <alignment horizontal="center" wrapText="1"/>
    </xf>
    <xf numFmtId="172" fontId="20" fillId="2" borderId="1" xfId="2" applyNumberFormat="1" applyFont="1" applyFill="1" applyBorder="1" applyAlignment="1">
      <alignment horizontal="center" wrapText="1"/>
    </xf>
    <xf numFmtId="171" fontId="20" fillId="2" borderId="0" xfId="2" applyNumberFormat="1" applyFont="1" applyFill="1" applyBorder="1" applyAlignment="1">
      <alignment horizontal="center" wrapText="1"/>
    </xf>
    <xf numFmtId="0" fontId="20" fillId="2" borderId="0" xfId="2" applyFont="1" applyFill="1" applyAlignment="1">
      <alignment horizontal="left" wrapText="1"/>
    </xf>
    <xf numFmtId="0" fontId="20" fillId="2" borderId="2" xfId="2" applyFont="1" applyFill="1" applyBorder="1" applyAlignment="1">
      <alignment horizontal="center" wrapText="1"/>
    </xf>
    <xf numFmtId="0" fontId="24" fillId="2" borderId="7" xfId="2" applyFont="1" applyFill="1" applyBorder="1" applyAlignment="1">
      <alignment horizontal="center" vertical="top" wrapText="1"/>
    </xf>
    <xf numFmtId="0" fontId="24" fillId="4" borderId="0" xfId="2" applyFont="1" applyFill="1" applyBorder="1" applyAlignment="1">
      <alignment vertical="top"/>
    </xf>
    <xf numFmtId="0" fontId="36" fillId="2" borderId="0" xfId="2" applyFont="1" applyFill="1"/>
    <xf numFmtId="0" fontId="36" fillId="2" borderId="0" xfId="2" applyFont="1" applyFill="1" applyAlignment="1">
      <alignment horizontal="center" wrapText="1"/>
    </xf>
    <xf numFmtId="0" fontId="36" fillId="4" borderId="0" xfId="2" applyFont="1" applyFill="1"/>
    <xf numFmtId="0" fontId="36" fillId="4" borderId="0" xfId="2" applyFont="1" applyFill="1" applyBorder="1"/>
    <xf numFmtId="164" fontId="20" fillId="2" borderId="2" xfId="2" applyNumberFormat="1" applyFont="1" applyFill="1" applyBorder="1" applyAlignment="1">
      <alignment horizontal="center"/>
    </xf>
    <xf numFmtId="164" fontId="20" fillId="2" borderId="0" xfId="2" applyNumberFormat="1" applyFont="1" applyFill="1" applyBorder="1" applyAlignment="1"/>
  </cellXfs>
  <cellStyles count="4">
    <cellStyle name="Денежный 2" xfId="3"/>
    <cellStyle name="Обычный" xfId="0" builtinId="0"/>
    <cellStyle name="Обычный 2" xfId="1"/>
    <cellStyle name="Обычный 3" xfId="2"/>
  </cellStyles>
  <dxfs count="26">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43"/>
        </patternFill>
      </fill>
    </dxf>
    <dxf>
      <font>
        <b/>
        <i val="0"/>
        <condense val="0"/>
        <extend val="0"/>
        <color indexed="10"/>
      </font>
      <fill>
        <patternFill>
          <bgColor indexed="43"/>
        </patternFill>
      </fill>
    </dxf>
    <dxf>
      <font>
        <b/>
        <i val="0"/>
        <condense val="0"/>
        <extend val="0"/>
        <color indexed="10"/>
      </font>
      <fill>
        <patternFill>
          <bgColor indexed="43"/>
        </patternFill>
      </fill>
    </dxf>
    <dxf>
      <font>
        <condense val="0"/>
        <extend val="0"/>
        <color indexed="10"/>
      </font>
      <fill>
        <patternFill>
          <bgColor indexed="22"/>
        </patternFill>
      </fill>
    </dxf>
    <dxf>
      <font>
        <b/>
        <i val="0"/>
        <condense val="0"/>
        <extend val="0"/>
        <color indexed="10"/>
      </font>
      <fill>
        <patternFill patternType="solid">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82;&#1094;&#1080;&#1103;-&#1073;&#1072;&#1083;&#1072;&#1085;&#1089;-&#1086;&#1090;&#1095;&#1077;&#1090;%20&#1087;_&#1091;-&#1086;&#1090;&#1095;&#1077;&#1090;%20&#1086;&#1073;%20&#1080;&#1079;&#1084;%20&#1089;&#1086;&#1073;_&#1082;&#1072;&#1087;%20&#1079;&#1072;%202018%20&#1075;&#1086;&#1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73;&#1091;&#1093;&#1075;&#1072;&#1083;&#1090;&#1077;&#1088;&#1089;&#1082;&#1080;&#1081;%20&#1073;&#1072;&#1083;&#1072;&#1085;&#1089;%20%202-&#1086;&#1081;%20&#1082;&#1074;-&#1083;%202018&#10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w\work%20(d)\&#1052;&#1086;&#1103;%20&#1084;&#1091;&#1079;&#1099;&#1082;&#1072;\&#1084;&#1091;&#1079;&#1099;&#1082;&#1072;\&#1041;&#1072;&#1083;&#1072;&#1085;&#1089;&#1099;%20&#1079;&#1072;%202015&#1075;&#1086;&#107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ORK%20AKC\&#1041;&#1040;&#1051;&#1040;&#1053;&#1057;%20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uhgalter/Desktop/&#1044;&#1086;&#1082;&#1091;&#1084;&#1077;&#1085;&#1090;&#1099;/&#1073;&#1091;&#1093;&#1075;&#1072;&#1083;&#1090;&#1077;&#1088;&#1089;&#1082;&#1080;&#1081;%20&#1073;&#1072;&#1083;&#1072;&#1085;&#1089;%204-&#1099;&#1081;%20&#1082;&#1074;-&#1083;%202018&#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прил 2"/>
      <sheetName val="прил 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АнализФинСост-2"/>
      <sheetName val="АнализСтрАкт"/>
      <sheetName val="АнализСтрПас"/>
      <sheetName val="Приложение"/>
    </sheetNames>
    <sheetDataSet>
      <sheetData sheetId="0"/>
      <sheetData sheetId="1">
        <row r="8">
          <cell r="F8" t="str">
            <v>ООО "АКЦИЯ"</v>
          </cell>
        </row>
        <row r="9">
          <cell r="F9">
            <v>101325856</v>
          </cell>
        </row>
        <row r="10">
          <cell r="F10" t="str">
            <v>Профессиональный участник рынка ценных бкмаг</v>
          </cell>
        </row>
        <row r="11">
          <cell r="F11" t="str">
            <v>ООО</v>
          </cell>
        </row>
        <row r="12">
          <cell r="F12" t="str">
            <v>Юридическое лицо без ведомственной подчиненности</v>
          </cell>
        </row>
        <row r="13">
          <cell r="F13" t="str">
            <v>тыс.руб.</v>
          </cell>
        </row>
        <row r="14">
          <cell r="F14" t="str">
            <v xml:space="preserve">220070 г.Минск, ул.Чеботарева,2а, офис 22 </v>
          </cell>
        </row>
        <row r="24">
          <cell r="I24">
            <v>0</v>
          </cell>
          <cell r="N24">
            <v>0</v>
          </cell>
        </row>
        <row r="25">
          <cell r="I25">
            <v>0</v>
          </cell>
          <cell r="N25">
            <v>0</v>
          </cell>
        </row>
        <row r="28">
          <cell r="N28">
            <v>0</v>
          </cell>
        </row>
        <row r="29">
          <cell r="I29">
            <v>0</v>
          </cell>
          <cell r="N29">
            <v>0</v>
          </cell>
        </row>
        <row r="30">
          <cell r="I30">
            <v>0</v>
          </cell>
          <cell r="N30">
            <v>0</v>
          </cell>
        </row>
        <row r="31">
          <cell r="I31">
            <v>0</v>
          </cell>
          <cell r="N31">
            <v>0</v>
          </cell>
        </row>
        <row r="32">
          <cell r="I32">
            <v>692</v>
          </cell>
          <cell r="N32">
            <v>651</v>
          </cell>
        </row>
        <row r="33">
          <cell r="I33">
            <v>0</v>
          </cell>
          <cell r="N33">
            <v>0</v>
          </cell>
        </row>
        <row r="34">
          <cell r="I34">
            <v>0</v>
          </cell>
          <cell r="N34">
            <v>0</v>
          </cell>
        </row>
        <row r="35">
          <cell r="I35">
            <v>0</v>
          </cell>
          <cell r="N35">
            <v>0</v>
          </cell>
        </row>
        <row r="40">
          <cell r="I40">
            <v>4</v>
          </cell>
          <cell r="N40">
            <v>3</v>
          </cell>
        </row>
        <row r="41">
          <cell r="I41">
            <v>0</v>
          </cell>
          <cell r="N41">
            <v>0</v>
          </cell>
        </row>
        <row r="42">
          <cell r="I42">
            <v>0</v>
          </cell>
          <cell r="N42">
            <v>0</v>
          </cell>
        </row>
        <row r="43">
          <cell r="I43">
            <v>0</v>
          </cell>
          <cell r="N43">
            <v>0</v>
          </cell>
        </row>
        <row r="44">
          <cell r="I44">
            <v>0</v>
          </cell>
          <cell r="N44">
            <v>0</v>
          </cell>
        </row>
        <row r="45">
          <cell r="I45">
            <v>0</v>
          </cell>
          <cell r="N45">
            <v>0</v>
          </cell>
        </row>
        <row r="46">
          <cell r="I46">
            <v>0</v>
          </cell>
          <cell r="N46">
            <v>0</v>
          </cell>
        </row>
        <row r="47">
          <cell r="I47">
            <v>0</v>
          </cell>
          <cell r="N47">
            <v>0</v>
          </cell>
        </row>
        <row r="48">
          <cell r="I48">
            <v>0</v>
          </cell>
          <cell r="N48">
            <v>0</v>
          </cell>
        </row>
        <row r="49">
          <cell r="I49">
            <v>48</v>
          </cell>
          <cell r="N49">
            <v>31</v>
          </cell>
        </row>
        <row r="50">
          <cell r="I50">
            <v>9</v>
          </cell>
          <cell r="N50">
            <v>10</v>
          </cell>
        </row>
        <row r="51">
          <cell r="I51">
            <v>28</v>
          </cell>
          <cell r="N51">
            <v>27</v>
          </cell>
        </row>
        <row r="52">
          <cell r="I52">
            <v>0</v>
          </cell>
          <cell r="N52">
            <v>0</v>
          </cell>
        </row>
        <row r="61">
          <cell r="I61">
            <v>96</v>
          </cell>
          <cell r="N61">
            <v>96</v>
          </cell>
        </row>
        <row r="62">
          <cell r="I62">
            <v>0</v>
          </cell>
          <cell r="N62">
            <v>0</v>
          </cell>
        </row>
        <row r="63">
          <cell r="I63">
            <v>0</v>
          </cell>
          <cell r="N63">
            <v>0</v>
          </cell>
        </row>
        <row r="64">
          <cell r="I64">
            <v>2</v>
          </cell>
          <cell r="N64">
            <v>2</v>
          </cell>
        </row>
        <row r="65">
          <cell r="I65">
            <v>1</v>
          </cell>
          <cell r="N65">
            <v>1</v>
          </cell>
        </row>
        <row r="66">
          <cell r="I66">
            <v>614</v>
          </cell>
          <cell r="N66">
            <v>614</v>
          </cell>
        </row>
        <row r="67">
          <cell r="I67">
            <v>51</v>
          </cell>
          <cell r="N67">
            <v>0</v>
          </cell>
        </row>
        <row r="68">
          <cell r="I68">
            <v>0</v>
          </cell>
          <cell r="N68">
            <v>0</v>
          </cell>
        </row>
        <row r="71">
          <cell r="I71">
            <v>0</v>
          </cell>
          <cell r="N71">
            <v>0</v>
          </cell>
        </row>
        <row r="72">
          <cell r="I72">
            <v>0</v>
          </cell>
          <cell r="N72">
            <v>0</v>
          </cell>
        </row>
        <row r="73">
          <cell r="I73">
            <v>0</v>
          </cell>
          <cell r="N73">
            <v>0</v>
          </cell>
        </row>
        <row r="74">
          <cell r="I74">
            <v>0</v>
          </cell>
          <cell r="N74">
            <v>0</v>
          </cell>
        </row>
        <row r="75">
          <cell r="I75">
            <v>0</v>
          </cell>
          <cell r="N75">
            <v>0</v>
          </cell>
        </row>
        <row r="76">
          <cell r="I76">
            <v>0</v>
          </cell>
          <cell r="N76">
            <v>0</v>
          </cell>
        </row>
        <row r="79">
          <cell r="I79">
            <v>0</v>
          </cell>
          <cell r="N79">
            <v>0</v>
          </cell>
        </row>
        <row r="80">
          <cell r="I80">
            <v>0</v>
          </cell>
          <cell r="N80">
            <v>0</v>
          </cell>
        </row>
        <row r="83">
          <cell r="I83">
            <v>1</v>
          </cell>
          <cell r="N83">
            <v>1</v>
          </cell>
        </row>
        <row r="84">
          <cell r="I84">
            <v>1</v>
          </cell>
          <cell r="N84">
            <v>0</v>
          </cell>
        </row>
        <row r="85">
          <cell r="I85">
            <v>2</v>
          </cell>
          <cell r="N85">
            <v>1</v>
          </cell>
        </row>
        <row r="86">
          <cell r="I86">
            <v>1</v>
          </cell>
          <cell r="N86">
            <v>1</v>
          </cell>
        </row>
        <row r="87">
          <cell r="I87">
            <v>2</v>
          </cell>
          <cell r="N87">
            <v>2</v>
          </cell>
        </row>
        <row r="88">
          <cell r="I88">
            <v>0</v>
          </cell>
          <cell r="N88">
            <v>0</v>
          </cell>
        </row>
        <row r="89">
          <cell r="I89">
            <v>0</v>
          </cell>
          <cell r="N89">
            <v>0</v>
          </cell>
        </row>
        <row r="90">
          <cell r="I90">
            <v>10</v>
          </cell>
          <cell r="N90">
            <v>4</v>
          </cell>
        </row>
        <row r="91">
          <cell r="I91">
            <v>0</v>
          </cell>
          <cell r="N91">
            <v>0</v>
          </cell>
        </row>
        <row r="92">
          <cell r="I92">
            <v>0</v>
          </cell>
          <cell r="N92">
            <v>0</v>
          </cell>
        </row>
        <row r="93">
          <cell r="I93">
            <v>0</v>
          </cell>
          <cell r="N93">
            <v>0</v>
          </cell>
        </row>
        <row r="94">
          <cell r="I94">
            <v>0</v>
          </cell>
          <cell r="N94">
            <v>0</v>
          </cell>
        </row>
      </sheetData>
      <sheetData sheetId="2">
        <row r="19">
          <cell r="J19">
            <v>66</v>
          </cell>
          <cell r="O19">
            <v>41</v>
          </cell>
        </row>
        <row r="20">
          <cell r="J20">
            <v>38</v>
          </cell>
          <cell r="O20">
            <v>18</v>
          </cell>
        </row>
        <row r="22">
          <cell r="J22">
            <v>25</v>
          </cell>
          <cell r="O22">
            <v>22</v>
          </cell>
        </row>
        <row r="23">
          <cell r="J23">
            <v>0</v>
          </cell>
          <cell r="O23">
            <v>0</v>
          </cell>
        </row>
        <row r="25">
          <cell r="J25">
            <v>52</v>
          </cell>
          <cell r="O25">
            <v>1</v>
          </cell>
        </row>
        <row r="26">
          <cell r="J26">
            <v>6</v>
          </cell>
          <cell r="O26">
            <v>1</v>
          </cell>
        </row>
        <row r="30">
          <cell r="J30">
            <v>0</v>
          </cell>
          <cell r="O30">
            <v>0</v>
          </cell>
        </row>
        <row r="31">
          <cell r="J31">
            <v>2</v>
          </cell>
          <cell r="O31">
            <v>2</v>
          </cell>
        </row>
        <row r="32">
          <cell r="J32">
            <v>1</v>
          </cell>
          <cell r="O32">
            <v>0</v>
          </cell>
        </row>
        <row r="33">
          <cell r="J33">
            <v>0</v>
          </cell>
          <cell r="O33">
            <v>0</v>
          </cell>
        </row>
        <row r="36">
          <cell r="J36">
            <v>0</v>
          </cell>
          <cell r="O36">
            <v>0</v>
          </cell>
        </row>
        <row r="37">
          <cell r="J37">
            <v>0</v>
          </cell>
          <cell r="O37">
            <v>0</v>
          </cell>
        </row>
        <row r="40">
          <cell r="J40">
            <v>0</v>
          </cell>
          <cell r="O40">
            <v>0</v>
          </cell>
        </row>
        <row r="41">
          <cell r="J41">
            <v>0</v>
          </cell>
          <cell r="O41">
            <v>0</v>
          </cell>
        </row>
        <row r="44">
          <cell r="J44">
            <v>0</v>
          </cell>
          <cell r="O44">
            <v>0</v>
          </cell>
        </row>
        <row r="45">
          <cell r="J45">
            <v>0</v>
          </cell>
          <cell r="O45">
            <v>0</v>
          </cell>
        </row>
        <row r="46">
          <cell r="J46">
            <v>0</v>
          </cell>
          <cell r="O46">
            <v>0</v>
          </cell>
        </row>
        <row r="49">
          <cell r="J49">
            <v>1</v>
          </cell>
          <cell r="O49">
            <v>1</v>
          </cell>
        </row>
        <row r="50">
          <cell r="J50">
            <v>0</v>
          </cell>
          <cell r="O50">
            <v>0</v>
          </cell>
        </row>
        <row r="51">
          <cell r="J51">
            <v>0</v>
          </cell>
          <cell r="O51">
            <v>0</v>
          </cell>
        </row>
        <row r="52">
          <cell r="J52">
            <v>0</v>
          </cell>
          <cell r="O52">
            <v>0</v>
          </cell>
        </row>
        <row r="53">
          <cell r="J53">
            <v>0</v>
          </cell>
          <cell r="O53">
            <v>0</v>
          </cell>
        </row>
        <row r="55">
          <cell r="J55">
            <v>0</v>
          </cell>
          <cell r="O55">
            <v>0</v>
          </cell>
        </row>
        <row r="56">
          <cell r="J56">
            <v>0</v>
          </cell>
          <cell r="O56">
            <v>0</v>
          </cell>
        </row>
        <row r="58">
          <cell r="J58">
            <v>0</v>
          </cell>
          <cell r="O58">
            <v>0</v>
          </cell>
        </row>
        <row r="59">
          <cell r="J59">
            <v>0</v>
          </cell>
          <cell r="O59">
            <v>0</v>
          </cell>
        </row>
      </sheetData>
      <sheetData sheetId="3">
        <row r="17">
          <cell r="E17">
            <v>97</v>
          </cell>
          <cell r="K17">
            <v>2</v>
          </cell>
          <cell r="M17">
            <v>1</v>
          </cell>
          <cell r="O17">
            <v>549</v>
          </cell>
        </row>
        <row r="24">
          <cell r="E24">
            <v>0</v>
          </cell>
          <cell r="G24">
            <v>0</v>
          </cell>
          <cell r="I24">
            <v>0</v>
          </cell>
          <cell r="K24">
            <v>0</v>
          </cell>
          <cell r="M24">
            <v>0</v>
          </cell>
          <cell r="O24">
            <v>50</v>
          </cell>
          <cell r="Q24">
            <v>0</v>
          </cell>
        </row>
        <row r="25">
          <cell r="E25">
            <v>0</v>
          </cell>
          <cell r="G25">
            <v>0</v>
          </cell>
          <cell r="I25">
            <v>0</v>
          </cell>
          <cell r="K25">
            <v>0</v>
          </cell>
          <cell r="M25">
            <v>0</v>
          </cell>
          <cell r="O25">
            <v>0</v>
          </cell>
          <cell r="Q25">
            <v>0</v>
          </cell>
        </row>
        <row r="26">
          <cell r="E26">
            <v>0</v>
          </cell>
          <cell r="G26">
            <v>0</v>
          </cell>
          <cell r="I26">
            <v>0</v>
          </cell>
          <cell r="K26">
            <v>0</v>
          </cell>
          <cell r="M26">
            <v>0</v>
          </cell>
          <cell r="O26">
            <v>0</v>
          </cell>
          <cell r="Q26">
            <v>0</v>
          </cell>
        </row>
        <row r="27">
          <cell r="E27">
            <v>0</v>
          </cell>
          <cell r="G27">
            <v>0</v>
          </cell>
          <cell r="I27">
            <v>0</v>
          </cell>
          <cell r="K27">
            <v>0</v>
          </cell>
          <cell r="M27">
            <v>0</v>
          </cell>
          <cell r="O27">
            <v>0</v>
          </cell>
          <cell r="Q27">
            <v>0</v>
          </cell>
        </row>
        <row r="28">
          <cell r="E28">
            <v>0</v>
          </cell>
          <cell r="G28">
            <v>0</v>
          </cell>
          <cell r="I28">
            <v>0</v>
          </cell>
          <cell r="K28">
            <v>0</v>
          </cell>
          <cell r="M28">
            <v>0</v>
          </cell>
          <cell r="O28">
            <v>0</v>
          </cell>
          <cell r="Q28">
            <v>0</v>
          </cell>
        </row>
        <row r="29">
          <cell r="E29">
            <v>0</v>
          </cell>
          <cell r="G29">
            <v>0</v>
          </cell>
          <cell r="I29">
            <v>0</v>
          </cell>
          <cell r="K29">
            <v>0</v>
          </cell>
          <cell r="M29">
            <v>0</v>
          </cell>
          <cell r="O29">
            <v>0</v>
          </cell>
          <cell r="Q29">
            <v>0</v>
          </cell>
        </row>
        <row r="30">
          <cell r="E30">
            <v>0</v>
          </cell>
          <cell r="G30">
            <v>0</v>
          </cell>
          <cell r="I30">
            <v>0</v>
          </cell>
          <cell r="K30">
            <v>0</v>
          </cell>
          <cell r="M30">
            <v>0</v>
          </cell>
          <cell r="O30">
            <v>0</v>
          </cell>
          <cell r="Q30">
            <v>0</v>
          </cell>
        </row>
        <row r="31">
          <cell r="E31">
            <v>0</v>
          </cell>
          <cell r="G31">
            <v>0</v>
          </cell>
          <cell r="I31">
            <v>0</v>
          </cell>
          <cell r="K31">
            <v>0</v>
          </cell>
          <cell r="M31">
            <v>0</v>
          </cell>
          <cell r="O31">
            <v>0</v>
          </cell>
          <cell r="Q31">
            <v>0</v>
          </cell>
        </row>
        <row r="32">
          <cell r="E32">
            <v>0</v>
          </cell>
          <cell r="G32">
            <v>0</v>
          </cell>
          <cell r="I32">
            <v>0</v>
          </cell>
          <cell r="K32">
            <v>0</v>
          </cell>
          <cell r="M32">
            <v>0</v>
          </cell>
          <cell r="O32">
            <v>0</v>
          </cell>
          <cell r="Q32">
            <v>0</v>
          </cell>
        </row>
        <row r="35">
          <cell r="E35">
            <v>0</v>
          </cell>
          <cell r="G35">
            <v>0</v>
          </cell>
          <cell r="I35">
            <v>0</v>
          </cell>
          <cell r="K35">
            <v>0</v>
          </cell>
          <cell r="M35">
            <v>0</v>
          </cell>
          <cell r="O35">
            <v>0</v>
          </cell>
          <cell r="Q35">
            <v>0</v>
          </cell>
        </row>
        <row r="36">
          <cell r="E36">
            <v>0</v>
          </cell>
          <cell r="G36">
            <v>0</v>
          </cell>
          <cell r="I36">
            <v>0</v>
          </cell>
          <cell r="K36">
            <v>0</v>
          </cell>
          <cell r="M36">
            <v>0</v>
          </cell>
          <cell r="O36">
            <v>0</v>
          </cell>
          <cell r="Q36">
            <v>0</v>
          </cell>
        </row>
        <row r="37">
          <cell r="E37">
            <v>0</v>
          </cell>
          <cell r="G37">
            <v>0</v>
          </cell>
          <cell r="I37">
            <v>0</v>
          </cell>
          <cell r="K37">
            <v>0</v>
          </cell>
          <cell r="M37">
            <v>0</v>
          </cell>
          <cell r="O37">
            <v>0</v>
          </cell>
          <cell r="Q37">
            <v>0</v>
          </cell>
        </row>
        <row r="38">
          <cell r="E38">
            <v>0</v>
          </cell>
          <cell r="G38">
            <v>0</v>
          </cell>
          <cell r="I38">
            <v>0</v>
          </cell>
          <cell r="K38">
            <v>0</v>
          </cell>
          <cell r="M38">
            <v>0</v>
          </cell>
          <cell r="O38">
            <v>0</v>
          </cell>
          <cell r="Q38">
            <v>0</v>
          </cell>
        </row>
        <row r="39">
          <cell r="E39">
            <v>0</v>
          </cell>
          <cell r="G39">
            <v>0</v>
          </cell>
          <cell r="I39">
            <v>0</v>
          </cell>
          <cell r="K39">
            <v>0</v>
          </cell>
          <cell r="M39">
            <v>0</v>
          </cell>
          <cell r="O39">
            <v>0</v>
          </cell>
          <cell r="Q39">
            <v>0</v>
          </cell>
        </row>
        <row r="40">
          <cell r="E40">
            <v>0</v>
          </cell>
          <cell r="G40">
            <v>0</v>
          </cell>
          <cell r="I40">
            <v>0</v>
          </cell>
          <cell r="K40">
            <v>0</v>
          </cell>
          <cell r="M40">
            <v>0</v>
          </cell>
          <cell r="O40">
            <v>0</v>
          </cell>
          <cell r="Q40">
            <v>0</v>
          </cell>
        </row>
        <row r="41">
          <cell r="E41">
            <v>0</v>
          </cell>
          <cell r="G41">
            <v>0</v>
          </cell>
          <cell r="I41">
            <v>0</v>
          </cell>
          <cell r="K41">
            <v>0</v>
          </cell>
          <cell r="M41">
            <v>0</v>
          </cell>
          <cell r="O41">
            <v>0</v>
          </cell>
          <cell r="Q41">
            <v>0</v>
          </cell>
        </row>
        <row r="42">
          <cell r="E42">
            <v>0</v>
          </cell>
          <cell r="G42">
            <v>0</v>
          </cell>
          <cell r="I42">
            <v>0</v>
          </cell>
          <cell r="K42">
            <v>0</v>
          </cell>
          <cell r="M42">
            <v>0</v>
          </cell>
          <cell r="O42">
            <v>0</v>
          </cell>
          <cell r="Q42">
            <v>0</v>
          </cell>
        </row>
        <row r="43">
          <cell r="E43">
            <v>0</v>
          </cell>
          <cell r="G43">
            <v>0</v>
          </cell>
          <cell r="I43">
            <v>0</v>
          </cell>
          <cell r="K43">
            <v>0</v>
          </cell>
          <cell r="M43">
            <v>0</v>
          </cell>
          <cell r="Q43">
            <v>0</v>
          </cell>
        </row>
        <row r="44">
          <cell r="E44">
            <v>0</v>
          </cell>
          <cell r="G44">
            <v>0</v>
          </cell>
          <cell r="I44">
            <v>0</v>
          </cell>
          <cell r="K44">
            <v>0</v>
          </cell>
          <cell r="M44">
            <v>0</v>
          </cell>
          <cell r="O44">
            <v>0</v>
          </cell>
          <cell r="Q44">
            <v>0</v>
          </cell>
        </row>
        <row r="45">
          <cell r="E45">
            <v>0</v>
          </cell>
          <cell r="G45">
            <v>0</v>
          </cell>
          <cell r="I45">
            <v>0</v>
          </cell>
          <cell r="K45">
            <v>0</v>
          </cell>
          <cell r="M45">
            <v>0</v>
          </cell>
          <cell r="O45">
            <v>0</v>
          </cell>
          <cell r="Q45">
            <v>0</v>
          </cell>
        </row>
        <row r="46">
          <cell r="E46">
            <v>0</v>
          </cell>
          <cell r="G46">
            <v>0</v>
          </cell>
          <cell r="I46">
            <v>0</v>
          </cell>
          <cell r="K46">
            <v>0</v>
          </cell>
          <cell r="M46">
            <v>0</v>
          </cell>
          <cell r="O46">
            <v>0</v>
          </cell>
          <cell r="Q46">
            <v>0</v>
          </cell>
        </row>
        <row r="48">
          <cell r="E48">
            <v>97</v>
          </cell>
          <cell r="G48">
            <v>0</v>
          </cell>
          <cell r="I48">
            <v>0</v>
          </cell>
          <cell r="K48">
            <v>2</v>
          </cell>
          <cell r="M48">
            <v>1</v>
          </cell>
          <cell r="O48">
            <v>599</v>
          </cell>
          <cell r="Q48">
            <v>0</v>
          </cell>
        </row>
        <row r="49">
          <cell r="E49">
            <v>0</v>
          </cell>
          <cell r="G49">
            <v>0</v>
          </cell>
          <cell r="I49">
            <v>0</v>
          </cell>
          <cell r="K49">
            <v>0</v>
          </cell>
          <cell r="M49">
            <v>0</v>
          </cell>
          <cell r="O49">
            <v>0</v>
          </cell>
          <cell r="Q49">
            <v>0</v>
          </cell>
        </row>
        <row r="50">
          <cell r="E50">
            <v>-1</v>
          </cell>
          <cell r="G50">
            <v>0</v>
          </cell>
          <cell r="I50">
            <v>0</v>
          </cell>
          <cell r="K50">
            <v>0</v>
          </cell>
          <cell r="M50">
            <v>0</v>
          </cell>
          <cell r="O50">
            <v>1</v>
          </cell>
          <cell r="Q50">
            <v>0</v>
          </cell>
        </row>
        <row r="55">
          <cell r="E55">
            <v>0</v>
          </cell>
          <cell r="G55">
            <v>0</v>
          </cell>
          <cell r="I55">
            <v>0</v>
          </cell>
          <cell r="K55">
            <v>0</v>
          </cell>
          <cell r="M55">
            <v>0</v>
          </cell>
          <cell r="O55">
            <v>14</v>
          </cell>
          <cell r="Q55">
            <v>0</v>
          </cell>
        </row>
        <row r="56">
          <cell r="E56">
            <v>0</v>
          </cell>
          <cell r="G56">
            <v>0</v>
          </cell>
          <cell r="I56">
            <v>0</v>
          </cell>
          <cell r="K56">
            <v>0</v>
          </cell>
          <cell r="M56">
            <v>0</v>
          </cell>
          <cell r="O56">
            <v>0</v>
          </cell>
          <cell r="Q56">
            <v>0</v>
          </cell>
        </row>
        <row r="57">
          <cell r="E57">
            <v>0</v>
          </cell>
          <cell r="G57">
            <v>0</v>
          </cell>
          <cell r="I57">
            <v>0</v>
          </cell>
          <cell r="K57">
            <v>0</v>
          </cell>
          <cell r="M57">
            <v>0</v>
          </cell>
          <cell r="O57">
            <v>0</v>
          </cell>
          <cell r="Q57">
            <v>0</v>
          </cell>
        </row>
        <row r="58">
          <cell r="E58">
            <v>0</v>
          </cell>
          <cell r="G58">
            <v>0</v>
          </cell>
          <cell r="I58">
            <v>0</v>
          </cell>
          <cell r="K58">
            <v>0</v>
          </cell>
          <cell r="M58">
            <v>0</v>
          </cell>
          <cell r="O58">
            <v>0</v>
          </cell>
          <cell r="Q58">
            <v>0</v>
          </cell>
        </row>
        <row r="59">
          <cell r="E59">
            <v>0</v>
          </cell>
          <cell r="G59">
            <v>0</v>
          </cell>
          <cell r="I59">
            <v>0</v>
          </cell>
          <cell r="K59">
            <v>0</v>
          </cell>
          <cell r="M59">
            <v>0</v>
          </cell>
          <cell r="O59">
            <v>0</v>
          </cell>
          <cell r="Q59">
            <v>0</v>
          </cell>
        </row>
        <row r="60">
          <cell r="E60">
            <v>0</v>
          </cell>
          <cell r="G60">
            <v>0</v>
          </cell>
          <cell r="I60">
            <v>0</v>
          </cell>
          <cell r="K60">
            <v>0</v>
          </cell>
          <cell r="M60">
            <v>0</v>
          </cell>
          <cell r="O60">
            <v>0</v>
          </cell>
          <cell r="Q60">
            <v>0</v>
          </cell>
        </row>
        <row r="61">
          <cell r="E61">
            <v>0</v>
          </cell>
          <cell r="G61">
            <v>0</v>
          </cell>
          <cell r="I61">
            <v>0</v>
          </cell>
          <cell r="K61">
            <v>0</v>
          </cell>
          <cell r="M61">
            <v>0</v>
          </cell>
          <cell r="O61">
            <v>0</v>
          </cell>
          <cell r="Q61">
            <v>0</v>
          </cell>
        </row>
        <row r="62">
          <cell r="E62">
            <v>0</v>
          </cell>
          <cell r="G62">
            <v>0</v>
          </cell>
          <cell r="I62">
            <v>0</v>
          </cell>
          <cell r="K62">
            <v>0</v>
          </cell>
          <cell r="M62">
            <v>0</v>
          </cell>
          <cell r="O62">
            <v>0</v>
          </cell>
          <cell r="Q62">
            <v>0</v>
          </cell>
        </row>
        <row r="63">
          <cell r="E63">
            <v>0</v>
          </cell>
          <cell r="G63">
            <v>0</v>
          </cell>
          <cell r="I63">
            <v>0</v>
          </cell>
          <cell r="K63">
            <v>0</v>
          </cell>
          <cell r="M63">
            <v>0</v>
          </cell>
          <cell r="O63">
            <v>0</v>
          </cell>
          <cell r="Q63">
            <v>0</v>
          </cell>
        </row>
        <row r="66">
          <cell r="E66">
            <v>0</v>
          </cell>
          <cell r="G66">
            <v>0</v>
          </cell>
          <cell r="I66">
            <v>0</v>
          </cell>
          <cell r="K66">
            <v>0</v>
          </cell>
          <cell r="M66">
            <v>0</v>
          </cell>
          <cell r="O66">
            <v>0</v>
          </cell>
          <cell r="Q66">
            <v>0</v>
          </cell>
        </row>
        <row r="67">
          <cell r="E67">
            <v>0</v>
          </cell>
          <cell r="G67">
            <v>0</v>
          </cell>
          <cell r="I67">
            <v>0</v>
          </cell>
          <cell r="K67">
            <v>0</v>
          </cell>
          <cell r="M67">
            <v>0</v>
          </cell>
          <cell r="O67">
            <v>0</v>
          </cell>
          <cell r="Q67">
            <v>0</v>
          </cell>
        </row>
        <row r="68">
          <cell r="E68">
            <v>0</v>
          </cell>
          <cell r="G68">
            <v>0</v>
          </cell>
          <cell r="I68">
            <v>0</v>
          </cell>
          <cell r="K68">
            <v>0</v>
          </cell>
          <cell r="M68">
            <v>0</v>
          </cell>
          <cell r="O68">
            <v>0</v>
          </cell>
          <cell r="Q68">
            <v>0</v>
          </cell>
        </row>
        <row r="69">
          <cell r="E69">
            <v>0</v>
          </cell>
          <cell r="G69">
            <v>0</v>
          </cell>
          <cell r="I69">
            <v>0</v>
          </cell>
          <cell r="K69">
            <v>0</v>
          </cell>
          <cell r="M69">
            <v>0</v>
          </cell>
          <cell r="O69">
            <v>0</v>
          </cell>
          <cell r="Q69">
            <v>0</v>
          </cell>
        </row>
        <row r="70">
          <cell r="E70">
            <v>0</v>
          </cell>
          <cell r="G70">
            <v>0</v>
          </cell>
          <cell r="I70">
            <v>0</v>
          </cell>
          <cell r="K70">
            <v>0</v>
          </cell>
          <cell r="M70">
            <v>0</v>
          </cell>
          <cell r="O70">
            <v>0</v>
          </cell>
          <cell r="Q70">
            <v>0</v>
          </cell>
        </row>
        <row r="71">
          <cell r="E71">
            <v>0</v>
          </cell>
          <cell r="G71">
            <v>0</v>
          </cell>
          <cell r="I71">
            <v>0</v>
          </cell>
          <cell r="K71">
            <v>0</v>
          </cell>
          <cell r="M71">
            <v>0</v>
          </cell>
          <cell r="O71">
            <v>0</v>
          </cell>
          <cell r="Q71">
            <v>0</v>
          </cell>
        </row>
        <row r="72">
          <cell r="E72">
            <v>0</v>
          </cell>
          <cell r="G72">
            <v>0</v>
          </cell>
          <cell r="I72">
            <v>0</v>
          </cell>
          <cell r="K72">
            <v>0</v>
          </cell>
          <cell r="M72">
            <v>0</v>
          </cell>
          <cell r="O72">
            <v>0</v>
          </cell>
          <cell r="Q72">
            <v>0</v>
          </cell>
        </row>
        <row r="73">
          <cell r="E73">
            <v>0</v>
          </cell>
          <cell r="G73">
            <v>0</v>
          </cell>
          <cell r="I73">
            <v>0</v>
          </cell>
          <cell r="K73">
            <v>0</v>
          </cell>
          <cell r="M73">
            <v>0</v>
          </cell>
          <cell r="O73">
            <v>0</v>
          </cell>
          <cell r="Q73">
            <v>0</v>
          </cell>
        </row>
        <row r="74">
          <cell r="E74">
            <v>0</v>
          </cell>
          <cell r="G74">
            <v>0</v>
          </cell>
          <cell r="I74">
            <v>0</v>
          </cell>
          <cell r="K74">
            <v>0</v>
          </cell>
          <cell r="M74">
            <v>0</v>
          </cell>
          <cell r="O74">
            <v>0</v>
          </cell>
          <cell r="Q74">
            <v>0</v>
          </cell>
        </row>
        <row r="75">
          <cell r="E75">
            <v>0</v>
          </cell>
          <cell r="G75">
            <v>0</v>
          </cell>
          <cell r="I75">
            <v>0</v>
          </cell>
          <cell r="K75">
            <v>0</v>
          </cell>
          <cell r="M75">
            <v>0</v>
          </cell>
          <cell r="O75">
            <v>0</v>
          </cell>
          <cell r="Q75">
            <v>0</v>
          </cell>
        </row>
        <row r="76">
          <cell r="E76">
            <v>0</v>
          </cell>
          <cell r="G76">
            <v>0</v>
          </cell>
          <cell r="I76">
            <v>0</v>
          </cell>
          <cell r="K76">
            <v>0</v>
          </cell>
          <cell r="M76">
            <v>0</v>
          </cell>
          <cell r="O76">
            <v>0</v>
          </cell>
          <cell r="Q76">
            <v>0</v>
          </cell>
        </row>
        <row r="77">
          <cell r="E77">
            <v>0</v>
          </cell>
          <cell r="G77">
            <v>0</v>
          </cell>
          <cell r="I77">
            <v>0</v>
          </cell>
          <cell r="K77">
            <v>0</v>
          </cell>
          <cell r="M77">
            <v>0</v>
          </cell>
          <cell r="O77">
            <v>0</v>
          </cell>
          <cell r="Q77">
            <v>0</v>
          </cell>
        </row>
      </sheetData>
      <sheetData sheetId="4">
        <row r="23">
          <cell r="J23">
            <v>81</v>
          </cell>
          <cell r="O23">
            <v>91</v>
          </cell>
        </row>
        <row r="24">
          <cell r="J24">
            <v>0</v>
          </cell>
          <cell r="O24">
            <v>0</v>
          </cell>
        </row>
        <row r="25">
          <cell r="J25">
            <v>0</v>
          </cell>
          <cell r="O25">
            <v>0</v>
          </cell>
        </row>
        <row r="26">
          <cell r="J26">
            <v>2689</v>
          </cell>
          <cell r="O26">
            <v>1217</v>
          </cell>
        </row>
        <row r="29">
          <cell r="J29">
            <v>26</v>
          </cell>
          <cell r="O29">
            <v>31</v>
          </cell>
        </row>
        <row r="30">
          <cell r="J30">
            <v>39</v>
          </cell>
          <cell r="O30">
            <v>35</v>
          </cell>
        </row>
        <row r="31">
          <cell r="J31">
            <v>59</v>
          </cell>
          <cell r="O31">
            <v>24</v>
          </cell>
        </row>
        <row r="32">
          <cell r="J32">
            <v>2637</v>
          </cell>
          <cell r="O32">
            <v>1224</v>
          </cell>
        </row>
        <row r="37">
          <cell r="J37">
            <v>0</v>
          </cell>
          <cell r="O37">
            <v>0</v>
          </cell>
        </row>
        <row r="38">
          <cell r="J38">
            <v>0</v>
          </cell>
          <cell r="O38">
            <v>0</v>
          </cell>
        </row>
        <row r="39">
          <cell r="J39">
            <v>3</v>
          </cell>
          <cell r="O39">
            <v>2</v>
          </cell>
        </row>
        <row r="40">
          <cell r="J40">
            <v>1</v>
          </cell>
          <cell r="O40">
            <v>1</v>
          </cell>
        </row>
        <row r="41">
          <cell r="J41">
            <v>0</v>
          </cell>
          <cell r="O41">
            <v>0</v>
          </cell>
        </row>
        <row r="44">
          <cell r="J44">
            <v>0</v>
          </cell>
          <cell r="O44">
            <v>0</v>
          </cell>
        </row>
        <row r="45">
          <cell r="J45">
            <v>0</v>
          </cell>
          <cell r="O45">
            <v>0</v>
          </cell>
        </row>
        <row r="46">
          <cell r="J46">
            <v>0</v>
          </cell>
          <cell r="O46">
            <v>0</v>
          </cell>
        </row>
        <row r="47">
          <cell r="J47">
            <v>0</v>
          </cell>
          <cell r="O47">
            <v>0</v>
          </cell>
        </row>
        <row r="65">
          <cell r="J65">
            <v>14</v>
          </cell>
          <cell r="O65">
            <v>17</v>
          </cell>
        </row>
      </sheetData>
      <sheetData sheetId="5">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6"/>
      <sheetData sheetId="7"/>
      <sheetData sheetId="8"/>
      <sheetData sheetId="9"/>
      <sheetData sheetId="10"/>
      <sheetData sheetId="11">
        <row r="1">
          <cell r="A1">
            <v>1</v>
          </cell>
          <cell r="B1" t="str">
            <v>А. Сельское, лесное и рыбное хозяйство, 011-017</v>
          </cell>
          <cell r="C1">
            <v>1.5</v>
          </cell>
          <cell r="D1">
            <v>0.2</v>
          </cell>
        </row>
        <row r="2">
          <cell r="A2">
            <v>2</v>
          </cell>
          <cell r="B2" t="str">
            <v>А. Сельское, лесное и рыбное хозяйство, 021-024</v>
          </cell>
          <cell r="C2">
            <v>1.5</v>
          </cell>
          <cell r="D2">
            <v>0.2</v>
          </cell>
        </row>
        <row r="3">
          <cell r="A3">
            <v>3</v>
          </cell>
          <cell r="B3" t="str">
            <v>А. Сельское, лесное и рыбное хозяйство, 031-032</v>
          </cell>
          <cell r="C3">
            <v>1.5</v>
          </cell>
          <cell r="D3">
            <v>0.2</v>
          </cell>
        </row>
        <row r="4">
          <cell r="A4">
            <v>4</v>
          </cell>
          <cell r="B4" t="str">
            <v>В. Горнодобывающая промышленность, 051-052, 061-062, 071-072, 081, 089, 091</v>
          </cell>
          <cell r="C4">
            <v>1.7</v>
          </cell>
          <cell r="D4">
            <v>0.3</v>
          </cell>
        </row>
        <row r="5">
          <cell r="A5">
            <v>5</v>
          </cell>
          <cell r="B5" t="str">
            <v>В. Горнодобывающая промышленность, 099</v>
          </cell>
          <cell r="C5">
            <v>1.2</v>
          </cell>
          <cell r="D5">
            <v>0.15</v>
          </cell>
        </row>
        <row r="6">
          <cell r="A6">
            <v>6</v>
          </cell>
          <cell r="B6" t="str">
            <v>С. Обрабатывающая промышленность, 101, 104-109</v>
          </cell>
          <cell r="C6">
            <v>1.3</v>
          </cell>
          <cell r="D6">
            <v>0.2</v>
          </cell>
        </row>
        <row r="7">
          <cell r="A7">
            <v>7</v>
          </cell>
          <cell r="B7" t="str">
            <v>С. Обрабатывающая промышленность, 102-103</v>
          </cell>
          <cell r="C7">
            <v>1.7</v>
          </cell>
          <cell r="D7">
            <v>0.3</v>
          </cell>
        </row>
        <row r="8">
          <cell r="A8">
            <v>8</v>
          </cell>
          <cell r="B8" t="str">
            <v>С. Обрабатывающая промышленность, 110, 120</v>
          </cell>
          <cell r="C8">
            <v>1.7</v>
          </cell>
          <cell r="D8">
            <v>0.3</v>
          </cell>
        </row>
        <row r="9">
          <cell r="A9">
            <v>9</v>
          </cell>
          <cell r="B9" t="str">
            <v>С. Обрабатывающая промышленность, 131-133, 139, 141-143, 151-152</v>
          </cell>
          <cell r="C9">
            <v>1.3</v>
          </cell>
          <cell r="D9">
            <v>0.2</v>
          </cell>
        </row>
        <row r="10">
          <cell r="A10">
            <v>10</v>
          </cell>
          <cell r="B10" t="str">
            <v>С. Обрабатывающая промышленность, 161-162, 171-172, 181-182</v>
          </cell>
          <cell r="C10">
            <v>1.3</v>
          </cell>
          <cell r="D10">
            <v>0.2</v>
          </cell>
        </row>
        <row r="11">
          <cell r="A11">
            <v>11</v>
          </cell>
          <cell r="B11" t="str">
            <v>С. Обрабатывающая промышленность, 191</v>
          </cell>
          <cell r="C11">
            <v>1.4</v>
          </cell>
          <cell r="D11">
            <v>0.2</v>
          </cell>
        </row>
        <row r="12">
          <cell r="A12">
            <v>12</v>
          </cell>
          <cell r="B12" t="str">
            <v>С. Обрабатывающая промышленность, 192</v>
          </cell>
          <cell r="C12">
            <v>1.7</v>
          </cell>
          <cell r="D12">
            <v>0.3</v>
          </cell>
        </row>
        <row r="13">
          <cell r="A13">
            <v>13</v>
          </cell>
          <cell r="B13" t="str">
            <v>С. Обрабатывающая промышленность, подкласс 19201</v>
          </cell>
          <cell r="C13">
            <v>1.4</v>
          </cell>
          <cell r="D13">
            <v>0.2</v>
          </cell>
        </row>
        <row r="14">
          <cell r="A14">
            <v>14</v>
          </cell>
          <cell r="B14" t="str">
            <v>С. Обрабатывающая промышленность, 201-206, 211-212</v>
          </cell>
          <cell r="C14">
            <v>1.4</v>
          </cell>
          <cell r="D14">
            <v>0.2</v>
          </cell>
        </row>
        <row r="15">
          <cell r="A15">
            <v>15</v>
          </cell>
          <cell r="B15" t="str">
            <v>С. Обрабатывающая промышленность, 221-222</v>
          </cell>
          <cell r="C15">
            <v>1.3</v>
          </cell>
          <cell r="D15">
            <v>0.2</v>
          </cell>
        </row>
        <row r="16">
          <cell r="A16">
            <v>16</v>
          </cell>
          <cell r="B16" t="str">
            <v>С. Обрабатывающая промышленность, 231-237, 239</v>
          </cell>
          <cell r="C16">
            <v>1.2</v>
          </cell>
          <cell r="D16">
            <v>0.15</v>
          </cell>
        </row>
        <row r="17">
          <cell r="A17">
            <v>17</v>
          </cell>
          <cell r="B17" t="str">
            <v>С. Обрабатывающая промышленность, 241, 242, 244, 245</v>
          </cell>
          <cell r="C17">
            <v>1.3</v>
          </cell>
          <cell r="D17">
            <v>0.2</v>
          </cell>
        </row>
        <row r="18">
          <cell r="A18">
            <v>18</v>
          </cell>
          <cell r="B18" t="str">
            <v>С. Обрабатывающая промышленность, 243</v>
          </cell>
          <cell r="C18">
            <v>1.2</v>
          </cell>
          <cell r="D18">
            <v>0.15</v>
          </cell>
        </row>
        <row r="19">
          <cell r="A19">
            <v>19</v>
          </cell>
          <cell r="B19" t="str">
            <v>С. Обрабатывающая промышленность, 251</v>
          </cell>
          <cell r="C19">
            <v>1.2</v>
          </cell>
          <cell r="D19">
            <v>0.15</v>
          </cell>
        </row>
        <row r="20">
          <cell r="A20">
            <v>20</v>
          </cell>
          <cell r="B20" t="str">
            <v>С. Обрабатывающая промышленность, 252-257, 259</v>
          </cell>
          <cell r="C20">
            <v>1.3</v>
          </cell>
          <cell r="D20">
            <v>0.2</v>
          </cell>
        </row>
        <row r="21">
          <cell r="A21">
            <v>21</v>
          </cell>
          <cell r="B21" t="str">
            <v>С. Обрабатывающая промышленность, 261-267</v>
          </cell>
          <cell r="C21">
            <v>1.3</v>
          </cell>
          <cell r="D21">
            <v>0.2</v>
          </cell>
        </row>
        <row r="22">
          <cell r="A22">
            <v>22</v>
          </cell>
          <cell r="B22" t="str">
            <v>С. Обрабатывающая промышленность, 268</v>
          </cell>
          <cell r="C22">
            <v>1.4</v>
          </cell>
          <cell r="D22">
            <v>0.2</v>
          </cell>
        </row>
        <row r="23">
          <cell r="A23">
            <v>23</v>
          </cell>
          <cell r="B23" t="str">
            <v>С. Обрабатывающая промышленность, 271-275, 279</v>
          </cell>
          <cell r="C23">
            <v>1.3</v>
          </cell>
          <cell r="D23">
            <v>0.2</v>
          </cell>
        </row>
        <row r="24">
          <cell r="A24">
            <v>24</v>
          </cell>
          <cell r="B24" t="str">
            <v>С. Обрабатывающая промышленность, 281-282, 284, 289</v>
          </cell>
          <cell r="C24">
            <v>1.3</v>
          </cell>
          <cell r="D24">
            <v>0.2</v>
          </cell>
        </row>
        <row r="25">
          <cell r="A25">
            <v>25</v>
          </cell>
          <cell r="B25" t="str">
            <v>С. Обрабатывающая промышленность, 283</v>
          </cell>
          <cell r="C25">
            <v>1.6</v>
          </cell>
          <cell r="D25">
            <v>0.1</v>
          </cell>
        </row>
        <row r="26">
          <cell r="A26">
            <v>26</v>
          </cell>
          <cell r="B26" t="str">
            <v>С. Обрабатывающая промышленность, 291-293, 301-304, 309</v>
          </cell>
          <cell r="C26">
            <v>1.3</v>
          </cell>
          <cell r="D26">
            <v>0.2</v>
          </cell>
        </row>
        <row r="27">
          <cell r="A27">
            <v>27</v>
          </cell>
          <cell r="B27" t="str">
            <v>С. Обрабатывающая промышленность, 310, 321-322, 324, 329</v>
          </cell>
          <cell r="C27">
            <v>1.7</v>
          </cell>
          <cell r="D27">
            <v>0.3</v>
          </cell>
        </row>
        <row r="28">
          <cell r="A28">
            <v>28</v>
          </cell>
          <cell r="B28" t="str">
            <v>С. Обрабатывающая промышленность, 323, 325, 331-332</v>
          </cell>
          <cell r="C28">
            <v>1.3</v>
          </cell>
          <cell r="D28">
            <v>0.2</v>
          </cell>
        </row>
        <row r="29">
          <cell r="A29">
            <v>29</v>
          </cell>
          <cell r="B29" t="str">
            <v>D. Снабжение электроэнергией, газом, паром, горячей водой и кондиционированным воздухом, 351</v>
          </cell>
          <cell r="C29">
            <v>1.1000000000000001</v>
          </cell>
          <cell r="D29">
            <v>0.25</v>
          </cell>
        </row>
        <row r="30">
          <cell r="A30">
            <v>30</v>
          </cell>
          <cell r="B30" t="str">
            <v>D. Снабжение электроэнергией, газом, паром, горячей водой и кондиционированным воздухом, 352</v>
          </cell>
          <cell r="C30">
            <v>1.01</v>
          </cell>
          <cell r="D30">
            <v>0.3</v>
          </cell>
        </row>
        <row r="31">
          <cell r="A31">
            <v>31</v>
          </cell>
          <cell r="B31" t="str">
            <v>D. Снабжение электроэнергией, газом, паром, горячей водой и кондиционированным воздухом, 353</v>
          </cell>
          <cell r="C31">
            <v>1.1000000000000001</v>
          </cell>
          <cell r="D31">
            <v>0.1</v>
          </cell>
        </row>
        <row r="32">
          <cell r="A32">
            <v>32</v>
          </cell>
          <cell r="B32" t="str">
            <v>5. Е. Водоснабжение; сбор, обработка и удаление отходов, деятельность по ликвидации загрязнений, 360-370, 381-382, 390</v>
          </cell>
          <cell r="C32">
            <v>1.1000000000000001</v>
          </cell>
          <cell r="D32">
            <v>0.1</v>
          </cell>
        </row>
        <row r="33">
          <cell r="A33">
            <v>33</v>
          </cell>
          <cell r="B33" t="str">
            <v>5. Е. Водоснабжение; сбор, обработка и удаление отходов, деятельность по ликвидации загрязнений, 383</v>
          </cell>
          <cell r="C33">
            <v>1.7</v>
          </cell>
          <cell r="D33">
            <v>0.3</v>
          </cell>
        </row>
        <row r="34">
          <cell r="A34">
            <v>34</v>
          </cell>
          <cell r="B34" t="str">
            <v>6. F. Строительство, 411</v>
          </cell>
          <cell r="C34">
            <v>1.1000000000000001</v>
          </cell>
          <cell r="D34">
            <v>0.1</v>
          </cell>
        </row>
        <row r="35">
          <cell r="A35">
            <v>35</v>
          </cell>
          <cell r="B35" t="str">
            <v>6. F. Строительство, 412, 421-422, 429, 431-433, 439</v>
          </cell>
          <cell r="C35">
            <v>1.2</v>
          </cell>
          <cell r="D35">
            <v>0.15</v>
          </cell>
        </row>
        <row r="36">
          <cell r="A36">
            <v>36</v>
          </cell>
          <cell r="B36" t="str">
            <v>7. G. Оптовая и розничная торговля; ремонт автомобилей и мотоциклов, 451-454, 461-467, 469, 471-479</v>
          </cell>
          <cell r="C36">
            <v>1</v>
          </cell>
          <cell r="D36">
            <v>0.1</v>
          </cell>
        </row>
        <row r="37">
          <cell r="A37">
            <v>37</v>
          </cell>
          <cell r="B37" t="str">
            <v>8. H. Транспортная деятельность, складирование, почтовая и курьерская деятельность, 491-495, 501-504, 511-512, 521-522</v>
          </cell>
          <cell r="C37">
            <v>1.1499999999999999</v>
          </cell>
          <cell r="D37">
            <v>0.15</v>
          </cell>
        </row>
        <row r="38">
          <cell r="A38">
            <v>38</v>
          </cell>
          <cell r="B38" t="str">
            <v>8. H. Транспортная деятельность, складирование, почтовая и курьерская деятельность, 531-532</v>
          </cell>
          <cell r="C38">
            <v>1</v>
          </cell>
          <cell r="D38">
            <v>0.05</v>
          </cell>
        </row>
        <row r="39">
          <cell r="A39">
            <v>39</v>
          </cell>
          <cell r="B39" t="str">
            <v>9. I. Услуги по временному проживанию и питанию, 551-553, 559</v>
          </cell>
          <cell r="C39">
            <v>1.1000000000000001</v>
          </cell>
          <cell r="D39">
            <v>0.1</v>
          </cell>
        </row>
        <row r="40">
          <cell r="A40">
            <v>40</v>
          </cell>
          <cell r="B40" t="str">
            <v>9. I. Услуги по временному проживанию и питанию, 561-563</v>
          </cell>
          <cell r="C40">
            <v>1</v>
          </cell>
          <cell r="D40">
            <v>0.1</v>
          </cell>
        </row>
        <row r="41">
          <cell r="A41">
            <v>41</v>
          </cell>
          <cell r="B41" t="str">
            <v>10. J. Информация и связь, 581</v>
          </cell>
          <cell r="C41">
            <v>1.1000000000000001</v>
          </cell>
          <cell r="D41">
            <v>0.15</v>
          </cell>
        </row>
        <row r="42">
          <cell r="A42">
            <v>42</v>
          </cell>
          <cell r="B42" t="str">
            <v>10. J. Информация и связь, 582</v>
          </cell>
          <cell r="C42">
            <v>1.3</v>
          </cell>
          <cell r="D42">
            <v>0.2</v>
          </cell>
        </row>
        <row r="43">
          <cell r="A43">
            <v>43</v>
          </cell>
          <cell r="B43" t="str">
            <v>10. J. Информация и связь, 591</v>
          </cell>
          <cell r="C43">
            <v>1.1000000000000001</v>
          </cell>
          <cell r="D43">
            <v>0.1</v>
          </cell>
        </row>
        <row r="44">
          <cell r="A44">
            <v>44</v>
          </cell>
          <cell r="B44" t="str">
            <v>10. J. Информация и связь, 592</v>
          </cell>
          <cell r="C44">
            <v>1.1000000000000001</v>
          </cell>
          <cell r="D44">
            <v>0.15</v>
          </cell>
        </row>
        <row r="45">
          <cell r="A45">
            <v>45</v>
          </cell>
          <cell r="B45" t="str">
            <v>10. J. Информация и связь, 601-602, 611-613, 619</v>
          </cell>
          <cell r="C45">
            <v>1.1000000000000001</v>
          </cell>
          <cell r="D45">
            <v>0.15</v>
          </cell>
        </row>
        <row r="46">
          <cell r="A46">
            <v>46</v>
          </cell>
          <cell r="B46" t="str">
            <v>10. J. Информация и связь, 620, 631</v>
          </cell>
          <cell r="C46">
            <v>1.3</v>
          </cell>
          <cell r="D46">
            <v>0.2</v>
          </cell>
        </row>
        <row r="47">
          <cell r="A47">
            <v>47</v>
          </cell>
          <cell r="B47" t="str">
            <v>10. J. Информация и связь, 639</v>
          </cell>
          <cell r="C47">
            <v>1.1000000000000001</v>
          </cell>
          <cell r="D47">
            <v>0.1</v>
          </cell>
        </row>
        <row r="48">
          <cell r="A48">
            <v>48</v>
          </cell>
          <cell r="B48" t="str">
            <v>K. Финансовая и страховая деятельность, 641-643</v>
          </cell>
          <cell r="C48">
            <v>1.5</v>
          </cell>
          <cell r="D48">
            <v>0.2</v>
          </cell>
        </row>
        <row r="49">
          <cell r="A49">
            <v>49</v>
          </cell>
          <cell r="B49" t="str">
            <v>K. Финансовая и страховая деятельность, 649</v>
          </cell>
          <cell r="C49">
            <v>1.1000000000000001</v>
          </cell>
          <cell r="D49">
            <v>0.1</v>
          </cell>
        </row>
        <row r="50">
          <cell r="A50">
            <v>50</v>
          </cell>
          <cell r="B50" t="str">
            <v>K. Финансовая и страховая деятельность, 651-653, 661-663</v>
          </cell>
          <cell r="C50">
            <v>1.5</v>
          </cell>
          <cell r="D50">
            <v>0.2</v>
          </cell>
        </row>
        <row r="51">
          <cell r="A51">
            <v>51</v>
          </cell>
          <cell r="B51" t="str">
            <v>L. Операции с недвижимым имуществом, 681-682</v>
          </cell>
          <cell r="C51">
            <v>1.1000000000000001</v>
          </cell>
          <cell r="D51">
            <v>0.1</v>
          </cell>
        </row>
        <row r="52">
          <cell r="A52">
            <v>52</v>
          </cell>
          <cell r="B52" t="str">
            <v>L. Операции с недвижимым имуществом, 683</v>
          </cell>
          <cell r="C52">
            <v>1</v>
          </cell>
          <cell r="D52">
            <v>0.05</v>
          </cell>
        </row>
        <row r="53">
          <cell r="A53">
            <v>53</v>
          </cell>
          <cell r="B53" t="str">
            <v>М. Профессиональная, научная и техническая деятельность, 691-692, 701-702, 711</v>
          </cell>
          <cell r="C53">
            <v>1</v>
          </cell>
          <cell r="D53">
            <v>0.05</v>
          </cell>
        </row>
        <row r="54">
          <cell r="A54">
            <v>54</v>
          </cell>
          <cell r="B54" t="str">
            <v>М. Профессиональная, научная и техническая деятельность, 712</v>
          </cell>
          <cell r="C54">
            <v>1.2</v>
          </cell>
          <cell r="D54">
            <v>0.15</v>
          </cell>
        </row>
        <row r="55">
          <cell r="A55">
            <v>55</v>
          </cell>
          <cell r="B55" t="str">
            <v>М. Профессиональная, научная и техническая деятельность, 721-722</v>
          </cell>
          <cell r="C55">
            <v>1.1499999999999999</v>
          </cell>
          <cell r="D55">
            <v>0.2</v>
          </cell>
        </row>
        <row r="56">
          <cell r="A56">
            <v>56</v>
          </cell>
          <cell r="B56" t="str">
            <v>М. Профессиональная, научная и техническая деятельность, 731</v>
          </cell>
          <cell r="C56">
            <v>1.2</v>
          </cell>
          <cell r="D56">
            <v>0.15</v>
          </cell>
        </row>
        <row r="57">
          <cell r="A57">
            <v>57</v>
          </cell>
          <cell r="B57" t="str">
            <v>М. Профессиональная, научная и техническая деятельность, 732</v>
          </cell>
          <cell r="C57">
            <v>1</v>
          </cell>
          <cell r="D57">
            <v>0.05</v>
          </cell>
        </row>
        <row r="58">
          <cell r="A58">
            <v>58</v>
          </cell>
          <cell r="B58" t="str">
            <v>М. Профессиональная, научная и техническая деятельность, 741, 743, 749</v>
          </cell>
          <cell r="C58">
            <v>1.2</v>
          </cell>
          <cell r="D58">
            <v>0.15</v>
          </cell>
        </row>
        <row r="59">
          <cell r="A59">
            <v>59</v>
          </cell>
          <cell r="B59" t="str">
            <v>М. Профессиональная, научная и техническая деятельность, 742</v>
          </cell>
          <cell r="C59">
            <v>1.1000000000000001</v>
          </cell>
          <cell r="D59">
            <v>0.1</v>
          </cell>
        </row>
        <row r="60">
          <cell r="A60">
            <v>60</v>
          </cell>
          <cell r="B60" t="str">
            <v>М. Профессиональная, научная и техническая деятельность, 750</v>
          </cell>
          <cell r="C60">
            <v>1.5</v>
          </cell>
          <cell r="D60">
            <v>0.2</v>
          </cell>
        </row>
        <row r="61">
          <cell r="A61">
            <v>61</v>
          </cell>
          <cell r="B61" t="str">
            <v>14. N. Деятельность в сфере административных и вспомогательных услуг, 771-773</v>
          </cell>
          <cell r="C61">
            <v>1.1000000000000001</v>
          </cell>
          <cell r="D61">
            <v>0.1</v>
          </cell>
        </row>
        <row r="62">
          <cell r="A62">
            <v>62</v>
          </cell>
          <cell r="B62" t="str">
            <v>14. N. Деятельность в сфере административных и вспомогательных услуг, 774</v>
          </cell>
          <cell r="C62">
            <v>1</v>
          </cell>
          <cell r="D62">
            <v>0.05</v>
          </cell>
        </row>
        <row r="63">
          <cell r="A63">
            <v>63</v>
          </cell>
          <cell r="B63" t="str">
            <v>14. N. Деятельность в сфере административных и вспомогательных услуг, 781-783</v>
          </cell>
          <cell r="C63">
            <v>1.2</v>
          </cell>
          <cell r="D63">
            <v>0.15</v>
          </cell>
        </row>
        <row r="64">
          <cell r="A64">
            <v>64</v>
          </cell>
          <cell r="B64" t="str">
            <v>14. N. Деятельность в сфере административных и вспомогательных услуг, 791, 799</v>
          </cell>
          <cell r="C64">
            <v>1.1499999999999999</v>
          </cell>
          <cell r="D64">
            <v>0.15</v>
          </cell>
        </row>
        <row r="65">
          <cell r="A65">
            <v>65</v>
          </cell>
          <cell r="B65" t="str">
            <v>14. N. Деятельность в сфере административных и вспомогательных услуг, 801-803</v>
          </cell>
          <cell r="C65">
            <v>1.2</v>
          </cell>
          <cell r="D65">
            <v>0.15</v>
          </cell>
        </row>
        <row r="66">
          <cell r="A66">
            <v>66</v>
          </cell>
          <cell r="B66" t="str">
            <v>14. N. Деятельность в сфере административных и вспомогательных услуг, 811-812</v>
          </cell>
          <cell r="C66">
            <v>1.1000000000000001</v>
          </cell>
          <cell r="D66">
            <v>0.1</v>
          </cell>
        </row>
        <row r="67">
          <cell r="A67">
            <v>67</v>
          </cell>
          <cell r="B67" t="str">
            <v>14. N. Деятельность в сфере административных и вспомогательных услуг, 813</v>
          </cell>
          <cell r="C67">
            <v>1.5</v>
          </cell>
          <cell r="D67">
            <v>0.2</v>
          </cell>
        </row>
        <row r="68">
          <cell r="A68">
            <v>68</v>
          </cell>
          <cell r="B68" t="str">
            <v>14. N. Деятельность в сфере административных и вспомогательных услуг, 821-823, 829</v>
          </cell>
          <cell r="C68">
            <v>1.2</v>
          </cell>
          <cell r="D68">
            <v>0.15</v>
          </cell>
        </row>
        <row r="69">
          <cell r="A69">
            <v>69</v>
          </cell>
          <cell r="B69" t="str">
            <v>15. Q. Здравоохранение и социальные услуги, 861</v>
          </cell>
          <cell r="C69">
            <v>1.1000000000000001</v>
          </cell>
          <cell r="D69">
            <v>0.1</v>
          </cell>
        </row>
        <row r="70">
          <cell r="A70">
            <v>70</v>
          </cell>
          <cell r="B70" t="str">
            <v>16. R. Творчество, спорт, развлечения и отдых, 931</v>
          </cell>
          <cell r="C70">
            <v>1.1000000000000001</v>
          </cell>
          <cell r="D70">
            <v>0.1</v>
          </cell>
        </row>
        <row r="71">
          <cell r="A71">
            <v>71</v>
          </cell>
          <cell r="B71" t="str">
            <v>17. S. Предоставление прочих видов услуг, 941-942, 949</v>
          </cell>
          <cell r="C71">
            <v>1.1000000000000001</v>
          </cell>
          <cell r="D71">
            <v>0.1</v>
          </cell>
        </row>
        <row r="72">
          <cell r="A72">
            <v>72</v>
          </cell>
          <cell r="B72" t="str">
            <v>17. S. Предоставление прочих видов услуг, 951</v>
          </cell>
          <cell r="C72">
            <v>1.3</v>
          </cell>
          <cell r="D72">
            <v>0.2</v>
          </cell>
        </row>
        <row r="73">
          <cell r="A73">
            <v>73</v>
          </cell>
          <cell r="B73" t="str">
            <v>17. S. Предоставление прочих видов услуг, 952</v>
          </cell>
          <cell r="C73">
            <v>1</v>
          </cell>
          <cell r="D73">
            <v>0.1</v>
          </cell>
        </row>
        <row r="74">
          <cell r="A74">
            <v>74</v>
          </cell>
          <cell r="B74" t="str">
            <v>17. S. Предоставление прочих видов услуг, 960</v>
          </cell>
          <cell r="C74">
            <v>1.1000000000000001</v>
          </cell>
          <cell r="D74">
            <v>0.1</v>
          </cell>
        </row>
        <row r="75">
          <cell r="A75">
            <v>75</v>
          </cell>
          <cell r="B75" t="str">
            <v>18. Прочие виды экономической деятельности</v>
          </cell>
          <cell r="C75">
            <v>1.5</v>
          </cell>
          <cell r="D75">
            <v>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АнализФинСост-2"/>
      <sheetName val="АнализСтрАкт"/>
      <sheetName val="АнализСтрПас"/>
      <sheetName val="Приложение"/>
    </sheetNames>
    <sheetDataSet>
      <sheetData sheetId="0"/>
      <sheetData sheetId="1"/>
      <sheetData sheetId="2">
        <row r="19">
          <cell r="J19">
            <v>1699</v>
          </cell>
          <cell r="O19">
            <v>1825</v>
          </cell>
        </row>
        <row r="20">
          <cell r="J20">
            <v>1170</v>
          </cell>
          <cell r="O20">
            <v>1114</v>
          </cell>
        </row>
        <row r="22">
          <cell r="J22">
            <v>414</v>
          </cell>
          <cell r="O22">
            <v>404</v>
          </cell>
        </row>
        <row r="23">
          <cell r="J23">
            <v>0</v>
          </cell>
          <cell r="O23">
            <v>0</v>
          </cell>
        </row>
        <row r="25">
          <cell r="J25">
            <v>29</v>
          </cell>
          <cell r="O25">
            <v>14</v>
          </cell>
        </row>
        <row r="26">
          <cell r="J26">
            <v>62</v>
          </cell>
          <cell r="O26">
            <v>47</v>
          </cell>
        </row>
        <row r="30">
          <cell r="O30">
            <v>0</v>
          </cell>
        </row>
        <row r="31">
          <cell r="J31">
            <v>17</v>
          </cell>
          <cell r="O31">
            <v>8</v>
          </cell>
        </row>
        <row r="32">
          <cell r="J32">
            <v>39</v>
          </cell>
          <cell r="O32">
            <v>0</v>
          </cell>
        </row>
        <row r="33">
          <cell r="J33">
            <v>0</v>
          </cell>
          <cell r="O33">
            <v>0</v>
          </cell>
        </row>
        <row r="36">
          <cell r="J36">
            <v>0</v>
          </cell>
          <cell r="O36">
            <v>0</v>
          </cell>
        </row>
        <row r="37">
          <cell r="J37">
            <v>0</v>
          </cell>
          <cell r="O37">
            <v>0</v>
          </cell>
        </row>
        <row r="40">
          <cell r="J40">
            <v>4</v>
          </cell>
          <cell r="O40">
            <v>7</v>
          </cell>
        </row>
        <row r="41">
          <cell r="J41">
            <v>2</v>
          </cell>
          <cell r="O41">
            <v>0</v>
          </cell>
        </row>
        <row r="44">
          <cell r="J44">
            <v>0</v>
          </cell>
          <cell r="O44">
            <v>0</v>
          </cell>
        </row>
        <row r="45">
          <cell r="J45">
            <v>5</v>
          </cell>
          <cell r="O45">
            <v>5</v>
          </cell>
        </row>
        <row r="46">
          <cell r="J46">
            <v>0</v>
          </cell>
          <cell r="O46">
            <v>0</v>
          </cell>
        </row>
        <row r="49">
          <cell r="J49">
            <v>29</v>
          </cell>
          <cell r="O49">
            <v>48</v>
          </cell>
        </row>
        <row r="50">
          <cell r="J50">
            <v>0</v>
          </cell>
          <cell r="O50">
            <v>0</v>
          </cell>
        </row>
        <row r="51">
          <cell r="J51">
            <v>0</v>
          </cell>
          <cell r="O51">
            <v>0</v>
          </cell>
        </row>
        <row r="52">
          <cell r="J52">
            <v>0</v>
          </cell>
          <cell r="O52">
            <v>0</v>
          </cell>
        </row>
        <row r="53">
          <cell r="J53">
            <v>0</v>
          </cell>
          <cell r="O53">
            <v>0</v>
          </cell>
        </row>
        <row r="55">
          <cell r="J55">
            <v>0</v>
          </cell>
          <cell r="O55">
            <v>0</v>
          </cell>
        </row>
        <row r="56">
          <cell r="J56">
            <v>1094</v>
          </cell>
          <cell r="O56">
            <v>1177</v>
          </cell>
        </row>
        <row r="58">
          <cell r="J58">
            <v>0</v>
          </cell>
          <cell r="O58">
            <v>0</v>
          </cell>
        </row>
        <row r="59">
          <cell r="J59">
            <v>0</v>
          </cell>
          <cell r="O59">
            <v>0</v>
          </cell>
        </row>
      </sheetData>
      <sheetData sheetId="3">
        <row r="17">
          <cell r="E17">
            <v>965</v>
          </cell>
          <cell r="G17">
            <v>0</v>
          </cell>
          <cell r="I17">
            <v>0</v>
          </cell>
          <cell r="K17">
            <v>23</v>
          </cell>
          <cell r="M17">
            <v>9</v>
          </cell>
          <cell r="O17">
            <v>2898</v>
          </cell>
          <cell r="Q17">
            <v>0</v>
          </cell>
        </row>
        <row r="18">
          <cell r="E18">
            <v>0</v>
          </cell>
          <cell r="G18">
            <v>0</v>
          </cell>
          <cell r="I18">
            <v>0</v>
          </cell>
          <cell r="K18">
            <v>0</v>
          </cell>
          <cell r="M18">
            <v>0</v>
          </cell>
          <cell r="O18">
            <v>0</v>
          </cell>
          <cell r="Q18">
            <v>0</v>
          </cell>
        </row>
        <row r="19">
          <cell r="E19">
            <v>0</v>
          </cell>
          <cell r="G19">
            <v>0</v>
          </cell>
          <cell r="I19">
            <v>0</v>
          </cell>
          <cell r="K19">
            <v>0</v>
          </cell>
          <cell r="M19">
            <v>0</v>
          </cell>
          <cell r="O19">
            <v>0</v>
          </cell>
          <cell r="Q19">
            <v>0</v>
          </cell>
        </row>
        <row r="24">
          <cell r="E24">
            <v>0</v>
          </cell>
          <cell r="G24">
            <v>0</v>
          </cell>
          <cell r="I24">
            <v>0</v>
          </cell>
          <cell r="K24">
            <v>0</v>
          </cell>
          <cell r="M24">
            <v>0</v>
          </cell>
          <cell r="O24">
            <v>236</v>
          </cell>
          <cell r="Q24">
            <v>0</v>
          </cell>
        </row>
        <row r="25">
          <cell r="E25">
            <v>0</v>
          </cell>
          <cell r="G25">
            <v>0</v>
          </cell>
          <cell r="I25">
            <v>0</v>
          </cell>
          <cell r="K25">
            <v>0</v>
          </cell>
          <cell r="M25">
            <v>0</v>
          </cell>
          <cell r="O25">
            <v>0</v>
          </cell>
          <cell r="Q25">
            <v>0</v>
          </cell>
        </row>
        <row r="26">
          <cell r="E26">
            <v>0</v>
          </cell>
          <cell r="G26">
            <v>0</v>
          </cell>
          <cell r="I26">
            <v>0</v>
          </cell>
          <cell r="K26">
            <v>0</v>
          </cell>
          <cell r="M26">
            <v>0</v>
          </cell>
          <cell r="O26">
            <v>1177</v>
          </cell>
          <cell r="Q26">
            <v>0</v>
          </cell>
        </row>
        <row r="27">
          <cell r="E27">
            <v>0</v>
          </cell>
          <cell r="G27">
            <v>0</v>
          </cell>
          <cell r="I27">
            <v>0</v>
          </cell>
          <cell r="K27">
            <v>0</v>
          </cell>
          <cell r="M27">
            <v>0</v>
          </cell>
          <cell r="O27">
            <v>0</v>
          </cell>
          <cell r="Q27">
            <v>0</v>
          </cell>
        </row>
        <row r="28">
          <cell r="E28">
            <v>0</v>
          </cell>
          <cell r="G28">
            <v>0</v>
          </cell>
          <cell r="I28">
            <v>0</v>
          </cell>
          <cell r="K28">
            <v>0</v>
          </cell>
          <cell r="M28">
            <v>0</v>
          </cell>
          <cell r="O28">
            <v>0</v>
          </cell>
          <cell r="Q28">
            <v>0</v>
          </cell>
        </row>
        <row r="29">
          <cell r="E29">
            <v>0</v>
          </cell>
          <cell r="G29">
            <v>0</v>
          </cell>
          <cell r="I29">
            <v>0</v>
          </cell>
          <cell r="K29">
            <v>0</v>
          </cell>
          <cell r="M29">
            <v>0</v>
          </cell>
          <cell r="O29">
            <v>0</v>
          </cell>
          <cell r="Q29">
            <v>0</v>
          </cell>
        </row>
        <row r="30">
          <cell r="E30">
            <v>0</v>
          </cell>
          <cell r="G30">
            <v>0</v>
          </cell>
          <cell r="I30">
            <v>0</v>
          </cell>
          <cell r="K30">
            <v>0</v>
          </cell>
          <cell r="M30">
            <v>0</v>
          </cell>
          <cell r="O30">
            <v>0</v>
          </cell>
          <cell r="Q30">
            <v>0</v>
          </cell>
        </row>
        <row r="31">
          <cell r="E31">
            <v>0</v>
          </cell>
          <cell r="G31">
            <v>0</v>
          </cell>
          <cell r="I31">
            <v>0</v>
          </cell>
          <cell r="K31">
            <v>0</v>
          </cell>
          <cell r="M31">
            <v>0</v>
          </cell>
          <cell r="O31">
            <v>0</v>
          </cell>
          <cell r="Q31">
            <v>0</v>
          </cell>
        </row>
        <row r="32">
          <cell r="E32">
            <v>0</v>
          </cell>
          <cell r="G32">
            <v>0</v>
          </cell>
          <cell r="I32">
            <v>0</v>
          </cell>
          <cell r="K32">
            <v>0</v>
          </cell>
          <cell r="M32">
            <v>0</v>
          </cell>
          <cell r="O32">
            <v>0</v>
          </cell>
          <cell r="Q32">
            <v>0</v>
          </cell>
        </row>
        <row r="35">
          <cell r="E35">
            <v>0</v>
          </cell>
          <cell r="G35">
            <v>0</v>
          </cell>
          <cell r="I35">
            <v>0</v>
          </cell>
          <cell r="K35">
            <v>0</v>
          </cell>
          <cell r="M35">
            <v>0</v>
          </cell>
          <cell r="O35">
            <v>0</v>
          </cell>
          <cell r="Q35">
            <v>0</v>
          </cell>
        </row>
        <row r="36">
          <cell r="E36">
            <v>0</v>
          </cell>
          <cell r="G36">
            <v>0</v>
          </cell>
          <cell r="I36">
            <v>0</v>
          </cell>
          <cell r="K36">
            <v>0</v>
          </cell>
          <cell r="M36">
            <v>0</v>
          </cell>
          <cell r="O36">
            <v>0</v>
          </cell>
          <cell r="Q36">
            <v>0</v>
          </cell>
        </row>
        <row r="37">
          <cell r="E37">
            <v>0</v>
          </cell>
          <cell r="G37">
            <v>0</v>
          </cell>
          <cell r="I37">
            <v>0</v>
          </cell>
          <cell r="K37">
            <v>0</v>
          </cell>
          <cell r="M37">
            <v>0</v>
          </cell>
          <cell r="O37">
            <v>0</v>
          </cell>
          <cell r="Q37">
            <v>0</v>
          </cell>
        </row>
        <row r="38">
          <cell r="E38">
            <v>0</v>
          </cell>
          <cell r="G38">
            <v>0</v>
          </cell>
          <cell r="I38">
            <v>0</v>
          </cell>
          <cell r="K38">
            <v>0</v>
          </cell>
          <cell r="M38">
            <v>0</v>
          </cell>
          <cell r="O38">
            <v>0</v>
          </cell>
          <cell r="Q38">
            <v>0</v>
          </cell>
        </row>
        <row r="39">
          <cell r="E39">
            <v>0</v>
          </cell>
          <cell r="G39">
            <v>0</v>
          </cell>
          <cell r="I39">
            <v>0</v>
          </cell>
          <cell r="K39">
            <v>0</v>
          </cell>
          <cell r="M39">
            <v>0</v>
          </cell>
          <cell r="O39">
            <v>0</v>
          </cell>
          <cell r="Q39">
            <v>0</v>
          </cell>
        </row>
        <row r="40">
          <cell r="E40">
            <v>0</v>
          </cell>
          <cell r="G40">
            <v>0</v>
          </cell>
          <cell r="I40">
            <v>0</v>
          </cell>
          <cell r="K40">
            <v>0</v>
          </cell>
          <cell r="M40">
            <v>0</v>
          </cell>
          <cell r="O40">
            <v>0</v>
          </cell>
          <cell r="Q40">
            <v>0</v>
          </cell>
        </row>
        <row r="41">
          <cell r="E41">
            <v>0</v>
          </cell>
          <cell r="G41">
            <v>0</v>
          </cell>
          <cell r="I41">
            <v>0</v>
          </cell>
          <cell r="K41">
            <v>0</v>
          </cell>
          <cell r="M41">
            <v>0</v>
          </cell>
          <cell r="O41">
            <v>0</v>
          </cell>
          <cell r="Q41">
            <v>0</v>
          </cell>
        </row>
        <row r="42">
          <cell r="E42">
            <v>0</v>
          </cell>
          <cell r="G42">
            <v>0</v>
          </cell>
          <cell r="I42">
            <v>0</v>
          </cell>
          <cell r="K42">
            <v>0</v>
          </cell>
          <cell r="M42">
            <v>0</v>
          </cell>
          <cell r="O42">
            <v>0</v>
          </cell>
          <cell r="Q42">
            <v>0</v>
          </cell>
        </row>
        <row r="43">
          <cell r="E43">
            <v>0</v>
          </cell>
          <cell r="G43">
            <v>0</v>
          </cell>
          <cell r="I43">
            <v>0</v>
          </cell>
          <cell r="K43">
            <v>0</v>
          </cell>
          <cell r="M43">
            <v>0</v>
          </cell>
          <cell r="O43">
            <v>0</v>
          </cell>
          <cell r="Q43">
            <v>0</v>
          </cell>
        </row>
        <row r="44">
          <cell r="E44">
            <v>0</v>
          </cell>
          <cell r="G44">
            <v>0</v>
          </cell>
          <cell r="I44">
            <v>0</v>
          </cell>
          <cell r="K44">
            <v>0</v>
          </cell>
          <cell r="M44">
            <v>0</v>
          </cell>
          <cell r="O44">
            <v>0</v>
          </cell>
          <cell r="Q44">
            <v>0</v>
          </cell>
        </row>
        <row r="45">
          <cell r="E45">
            <v>0</v>
          </cell>
          <cell r="G45">
            <v>0</v>
          </cell>
          <cell r="I45">
            <v>0</v>
          </cell>
          <cell r="K45">
            <v>0</v>
          </cell>
          <cell r="M45">
            <v>0</v>
          </cell>
          <cell r="O45">
            <v>0</v>
          </cell>
          <cell r="Q45">
            <v>0</v>
          </cell>
        </row>
        <row r="46">
          <cell r="E46">
            <v>0</v>
          </cell>
          <cell r="G46">
            <v>0</v>
          </cell>
          <cell r="I46">
            <v>0</v>
          </cell>
          <cell r="K46">
            <v>0</v>
          </cell>
          <cell r="M46">
            <v>0</v>
          </cell>
          <cell r="O46">
            <v>0</v>
          </cell>
          <cell r="Q46">
            <v>0</v>
          </cell>
        </row>
        <row r="48">
          <cell r="E48">
            <v>965</v>
          </cell>
          <cell r="G48">
            <v>0</v>
          </cell>
          <cell r="I48">
            <v>0</v>
          </cell>
          <cell r="K48">
            <v>23</v>
          </cell>
          <cell r="M48">
            <v>9</v>
          </cell>
          <cell r="O48">
            <v>4211</v>
          </cell>
          <cell r="Q48">
            <v>0</v>
          </cell>
        </row>
        <row r="49">
          <cell r="E49">
            <v>0</v>
          </cell>
          <cell r="G49">
            <v>0</v>
          </cell>
          <cell r="I49">
            <v>0</v>
          </cell>
          <cell r="K49">
            <v>0</v>
          </cell>
          <cell r="M49">
            <v>0</v>
          </cell>
          <cell r="O49">
            <v>0</v>
          </cell>
          <cell r="Q49">
            <v>0</v>
          </cell>
        </row>
        <row r="50">
          <cell r="E50">
            <v>0</v>
          </cell>
          <cell r="G50">
            <v>0</v>
          </cell>
          <cell r="I50">
            <v>0</v>
          </cell>
          <cell r="K50">
            <v>0</v>
          </cell>
          <cell r="M50">
            <v>0</v>
          </cell>
          <cell r="O50">
            <v>0</v>
          </cell>
          <cell r="Q50">
            <v>0</v>
          </cell>
        </row>
        <row r="55">
          <cell r="E55">
            <v>0</v>
          </cell>
          <cell r="G55">
            <v>0</v>
          </cell>
          <cell r="I55">
            <v>0</v>
          </cell>
          <cell r="K55">
            <v>0</v>
          </cell>
          <cell r="M55">
            <v>0</v>
          </cell>
          <cell r="O55">
            <v>110</v>
          </cell>
        </row>
        <row r="56">
          <cell r="E56">
            <v>0</v>
          </cell>
          <cell r="G56">
            <v>0</v>
          </cell>
          <cell r="I56">
            <v>0</v>
          </cell>
          <cell r="K56">
            <v>0</v>
          </cell>
          <cell r="M56">
            <v>0</v>
          </cell>
          <cell r="O56">
            <v>0</v>
          </cell>
          <cell r="Q56">
            <v>0</v>
          </cell>
        </row>
        <row r="57">
          <cell r="E57">
            <v>0</v>
          </cell>
          <cell r="G57">
            <v>0</v>
          </cell>
          <cell r="I57">
            <v>0</v>
          </cell>
          <cell r="K57">
            <v>0</v>
          </cell>
          <cell r="M57">
            <v>0</v>
          </cell>
          <cell r="O57">
            <v>1094</v>
          </cell>
          <cell r="Q57">
            <v>0</v>
          </cell>
        </row>
        <row r="58">
          <cell r="E58">
            <v>0</v>
          </cell>
          <cell r="G58">
            <v>0</v>
          </cell>
          <cell r="I58">
            <v>0</v>
          </cell>
          <cell r="K58">
            <v>0</v>
          </cell>
          <cell r="M58">
            <v>0</v>
          </cell>
          <cell r="O58">
            <v>0</v>
          </cell>
          <cell r="Q58">
            <v>0</v>
          </cell>
        </row>
        <row r="59">
          <cell r="E59">
            <v>0</v>
          </cell>
          <cell r="G59">
            <v>0</v>
          </cell>
          <cell r="I59">
            <v>0</v>
          </cell>
          <cell r="K59">
            <v>0</v>
          </cell>
          <cell r="M59">
            <v>0</v>
          </cell>
          <cell r="O59">
            <v>0</v>
          </cell>
          <cell r="Q59">
            <v>0</v>
          </cell>
        </row>
        <row r="60">
          <cell r="E60">
            <v>0</v>
          </cell>
          <cell r="G60">
            <v>0</v>
          </cell>
          <cell r="I60">
            <v>0</v>
          </cell>
          <cell r="K60">
            <v>0</v>
          </cell>
          <cell r="M60">
            <v>0</v>
          </cell>
          <cell r="O60">
            <v>0</v>
          </cell>
          <cell r="Q60">
            <v>0</v>
          </cell>
        </row>
        <row r="61">
          <cell r="E61">
            <v>0</v>
          </cell>
          <cell r="G61">
            <v>0</v>
          </cell>
          <cell r="I61">
            <v>0</v>
          </cell>
          <cell r="K61">
            <v>0</v>
          </cell>
          <cell r="M61">
            <v>0</v>
          </cell>
          <cell r="O61">
            <v>0</v>
          </cell>
          <cell r="Q61">
            <v>0</v>
          </cell>
        </row>
        <row r="62">
          <cell r="E62">
            <v>0</v>
          </cell>
          <cell r="G62">
            <v>0</v>
          </cell>
          <cell r="I62">
            <v>0</v>
          </cell>
          <cell r="K62">
            <v>0</v>
          </cell>
          <cell r="M62">
            <v>0</v>
          </cell>
          <cell r="O62">
            <v>0</v>
          </cell>
          <cell r="Q62">
            <v>0</v>
          </cell>
        </row>
        <row r="63">
          <cell r="E63">
            <v>0</v>
          </cell>
          <cell r="G63">
            <v>0</v>
          </cell>
          <cell r="I63">
            <v>0</v>
          </cell>
          <cell r="K63">
            <v>0</v>
          </cell>
          <cell r="M63">
            <v>0</v>
          </cell>
          <cell r="O63">
            <v>0</v>
          </cell>
          <cell r="Q63">
            <v>0</v>
          </cell>
        </row>
        <row r="66">
          <cell r="E66">
            <v>0</v>
          </cell>
          <cell r="G66">
            <v>0</v>
          </cell>
          <cell r="I66">
            <v>0</v>
          </cell>
          <cell r="K66">
            <v>0</v>
          </cell>
          <cell r="M66">
            <v>0</v>
          </cell>
          <cell r="O66">
            <v>0</v>
          </cell>
          <cell r="Q66">
            <v>0</v>
          </cell>
        </row>
        <row r="67">
          <cell r="E67">
            <v>0</v>
          </cell>
          <cell r="G67">
            <v>0</v>
          </cell>
          <cell r="I67">
            <v>0</v>
          </cell>
          <cell r="K67">
            <v>0</v>
          </cell>
          <cell r="M67">
            <v>0</v>
          </cell>
          <cell r="O67">
            <v>0</v>
          </cell>
          <cell r="Q67">
            <v>0</v>
          </cell>
        </row>
        <row r="68">
          <cell r="E68">
            <v>0</v>
          </cell>
          <cell r="G68">
            <v>0</v>
          </cell>
          <cell r="I68">
            <v>0</v>
          </cell>
          <cell r="K68">
            <v>0</v>
          </cell>
          <cell r="M68">
            <v>0</v>
          </cell>
          <cell r="O68">
            <v>0</v>
          </cell>
          <cell r="Q68">
            <v>0</v>
          </cell>
        </row>
        <row r="69">
          <cell r="E69">
            <v>0</v>
          </cell>
          <cell r="G69">
            <v>0</v>
          </cell>
          <cell r="I69">
            <v>0</v>
          </cell>
          <cell r="K69">
            <v>0</v>
          </cell>
          <cell r="M69">
            <v>0</v>
          </cell>
          <cell r="O69">
            <v>0</v>
          </cell>
          <cell r="Q69">
            <v>0</v>
          </cell>
        </row>
        <row r="70">
          <cell r="E70">
            <v>0</v>
          </cell>
          <cell r="G70">
            <v>0</v>
          </cell>
          <cell r="I70">
            <v>0</v>
          </cell>
          <cell r="K70">
            <v>0</v>
          </cell>
          <cell r="M70">
            <v>0</v>
          </cell>
          <cell r="O70">
            <v>0</v>
          </cell>
          <cell r="Q70">
            <v>0</v>
          </cell>
        </row>
        <row r="71">
          <cell r="E71">
            <v>0</v>
          </cell>
          <cell r="G71">
            <v>0</v>
          </cell>
          <cell r="I71">
            <v>0</v>
          </cell>
          <cell r="K71">
            <v>0</v>
          </cell>
          <cell r="M71">
            <v>0</v>
          </cell>
          <cell r="O71">
            <v>35</v>
          </cell>
          <cell r="Q71">
            <v>0</v>
          </cell>
        </row>
        <row r="72">
          <cell r="E72">
            <v>0</v>
          </cell>
          <cell r="G72">
            <v>0</v>
          </cell>
          <cell r="I72">
            <v>0</v>
          </cell>
          <cell r="K72">
            <v>0</v>
          </cell>
          <cell r="M72">
            <v>0</v>
          </cell>
          <cell r="O72">
            <v>0</v>
          </cell>
          <cell r="Q72">
            <v>0</v>
          </cell>
        </row>
        <row r="73">
          <cell r="E73">
            <v>0</v>
          </cell>
          <cell r="G73">
            <v>0</v>
          </cell>
          <cell r="I73">
            <v>0</v>
          </cell>
          <cell r="K73">
            <v>0</v>
          </cell>
          <cell r="M73">
            <v>0</v>
          </cell>
          <cell r="O73">
            <v>0</v>
          </cell>
          <cell r="Q73">
            <v>0</v>
          </cell>
        </row>
        <row r="74">
          <cell r="E74">
            <v>0</v>
          </cell>
          <cell r="G74">
            <v>0</v>
          </cell>
          <cell r="I74">
            <v>0</v>
          </cell>
          <cell r="K74">
            <v>0</v>
          </cell>
          <cell r="M74">
            <v>0</v>
          </cell>
          <cell r="O74">
            <v>59</v>
          </cell>
          <cell r="Q74">
            <v>0</v>
          </cell>
        </row>
        <row r="75">
          <cell r="E75">
            <v>0</v>
          </cell>
          <cell r="G75">
            <v>0</v>
          </cell>
          <cell r="I75">
            <v>0</v>
          </cell>
          <cell r="K75">
            <v>0</v>
          </cell>
          <cell r="M75">
            <v>0</v>
          </cell>
          <cell r="O75">
            <v>0</v>
          </cell>
          <cell r="Q75">
            <v>0</v>
          </cell>
        </row>
        <row r="76">
          <cell r="E76">
            <v>0</v>
          </cell>
          <cell r="G76">
            <v>0</v>
          </cell>
          <cell r="I76">
            <v>0</v>
          </cell>
          <cell r="K76">
            <v>0</v>
          </cell>
          <cell r="M76">
            <v>0</v>
          </cell>
          <cell r="O76">
            <v>0</v>
          </cell>
          <cell r="Q76">
            <v>0</v>
          </cell>
        </row>
        <row r="77">
          <cell r="E77">
            <v>0</v>
          </cell>
          <cell r="G77">
            <v>0</v>
          </cell>
          <cell r="I77">
            <v>0</v>
          </cell>
          <cell r="K77">
            <v>0</v>
          </cell>
          <cell r="M77">
            <v>0</v>
          </cell>
          <cell r="O77">
            <v>0</v>
          </cell>
          <cell r="Q77">
            <v>0</v>
          </cell>
        </row>
      </sheetData>
      <sheetData sheetId="4">
        <row r="23">
          <cell r="J23">
            <v>754</v>
          </cell>
          <cell r="O23">
            <v>1165</v>
          </cell>
        </row>
        <row r="24">
          <cell r="O24">
            <v>1</v>
          </cell>
        </row>
        <row r="26">
          <cell r="J26">
            <v>51413</v>
          </cell>
          <cell r="O26">
            <v>38297</v>
          </cell>
        </row>
        <row r="29">
          <cell r="J29">
            <v>293</v>
          </cell>
          <cell r="O29">
            <v>250</v>
          </cell>
        </row>
        <row r="30">
          <cell r="J30">
            <v>397</v>
          </cell>
          <cell r="O30">
            <v>395</v>
          </cell>
        </row>
        <row r="31">
          <cell r="J31">
            <v>473</v>
          </cell>
          <cell r="O31">
            <v>528</v>
          </cell>
        </row>
        <row r="32">
          <cell r="J32">
            <v>50832</v>
          </cell>
          <cell r="O32">
            <v>37920</v>
          </cell>
        </row>
        <row r="38">
          <cell r="J38">
            <v>200</v>
          </cell>
        </row>
        <row r="39">
          <cell r="J39">
            <v>17</v>
          </cell>
          <cell r="O39">
            <v>8</v>
          </cell>
        </row>
        <row r="40">
          <cell r="J40">
            <v>42</v>
          </cell>
        </row>
        <row r="45">
          <cell r="J45">
            <v>220</v>
          </cell>
          <cell r="O45">
            <v>0</v>
          </cell>
        </row>
        <row r="52">
          <cell r="O52">
            <v>440</v>
          </cell>
        </row>
        <row r="55">
          <cell r="J55">
            <v>3</v>
          </cell>
          <cell r="O55">
            <v>7</v>
          </cell>
        </row>
        <row r="58">
          <cell r="O58">
            <v>440</v>
          </cell>
        </row>
        <row r="59">
          <cell r="J59">
            <v>31</v>
          </cell>
          <cell r="O59">
            <v>100</v>
          </cell>
        </row>
        <row r="62">
          <cell r="J62">
            <v>5</v>
          </cell>
          <cell r="O62">
            <v>5</v>
          </cell>
        </row>
        <row r="65">
          <cell r="J65">
            <v>300</v>
          </cell>
          <cell r="O65">
            <v>20</v>
          </cell>
        </row>
        <row r="67">
          <cell r="J67">
            <v>-2</v>
          </cell>
          <cell r="O67">
            <v>2</v>
          </cell>
        </row>
      </sheetData>
      <sheetData sheetId="5">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2"/>
      <sheetName val="приложение 3"/>
      <sheetName val="приложение 4"/>
      <sheetName val="приложение 5"/>
      <sheetName val="АнализФинСост-1"/>
      <sheetName val="АнализФинСост-2"/>
      <sheetName val="Приложение"/>
    </sheetNames>
    <sheetDataSet>
      <sheetData sheetId="0"/>
      <sheetData sheetId="1"/>
      <sheetData sheetId="2"/>
      <sheetData sheetId="3"/>
      <sheetData sheetId="4"/>
      <sheetData sheetId="5"/>
      <sheetData sheetId="6"/>
      <sheetData sheetId="7">
        <row r="1">
          <cell r="A1">
            <v>1</v>
          </cell>
          <cell r="B1" t="str">
            <v>Сельское хозяйство, охота и лесное хозяйство, 011–015</v>
          </cell>
          <cell r="C1">
            <v>1.5</v>
          </cell>
          <cell r="D1">
            <v>0.2</v>
          </cell>
        </row>
        <row r="2">
          <cell r="A2">
            <v>2</v>
          </cell>
          <cell r="B2" t="str">
            <v>Сельское хозяйство, охота и лесное хозяйство, 020</v>
          </cell>
          <cell r="C2">
            <v>1.5</v>
          </cell>
          <cell r="D2">
            <v>0.2</v>
          </cell>
        </row>
        <row r="3">
          <cell r="A3">
            <v>3</v>
          </cell>
          <cell r="B3" t="str">
            <v>Рыболовство, рыбоводство, 050</v>
          </cell>
          <cell r="C3">
            <v>1.5</v>
          </cell>
          <cell r="D3">
            <v>0.2</v>
          </cell>
        </row>
        <row r="4">
          <cell r="A4">
            <v>4</v>
          </cell>
          <cell r="B4" t="str">
            <v>Горнодобывающая промышленность, 101-141, 143-145</v>
          </cell>
          <cell r="C4">
            <v>1.7</v>
          </cell>
          <cell r="D4">
            <v>0.3</v>
          </cell>
        </row>
        <row r="5">
          <cell r="A5">
            <v>5</v>
          </cell>
          <cell r="B5" t="str">
            <v>Горнодобывающая промышленность, 142</v>
          </cell>
          <cell r="C5">
            <v>1.2</v>
          </cell>
          <cell r="D5">
            <v>0.15</v>
          </cell>
        </row>
        <row r="6">
          <cell r="A6">
            <v>6</v>
          </cell>
          <cell r="B6" t="str">
            <v>Обрабатывающая промышленность, 151, 154–158</v>
          </cell>
          <cell r="C6">
            <v>1.3</v>
          </cell>
          <cell r="D6">
            <v>0.2</v>
          </cell>
        </row>
        <row r="7">
          <cell r="A7">
            <v>7</v>
          </cell>
          <cell r="B7" t="str">
            <v>Обрабатывающая промышленность, 152–153, 159–160</v>
          </cell>
          <cell r="C7">
            <v>1.7</v>
          </cell>
          <cell r="D7">
            <v>0.3</v>
          </cell>
        </row>
        <row r="8">
          <cell r="A8">
            <v>8</v>
          </cell>
          <cell r="B8" t="str">
            <v>Обрабатывающая промышленность, 171–193</v>
          </cell>
          <cell r="C8">
            <v>1.3</v>
          </cell>
          <cell r="D8">
            <v>0.2</v>
          </cell>
        </row>
        <row r="9">
          <cell r="A9">
            <v>9</v>
          </cell>
          <cell r="B9" t="str">
            <v>Обрабатывающая промышленность, 201–212</v>
          </cell>
          <cell r="C9">
            <v>1.7</v>
          </cell>
          <cell r="D9">
            <v>0.3</v>
          </cell>
        </row>
        <row r="10">
          <cell r="A10">
            <v>10</v>
          </cell>
          <cell r="B10" t="str">
            <v>Обрабатывающая промышленность, 221</v>
          </cell>
          <cell r="C10">
            <v>1.1000000000000001</v>
          </cell>
          <cell r="D10">
            <v>0.15</v>
          </cell>
        </row>
        <row r="11">
          <cell r="A11">
            <v>11</v>
          </cell>
          <cell r="B11" t="str">
            <v>Обрабатывающая промышленность, 222–223</v>
          </cell>
          <cell r="C11">
            <v>1.7</v>
          </cell>
          <cell r="D11">
            <v>0.3</v>
          </cell>
        </row>
        <row r="12">
          <cell r="A12">
            <v>12</v>
          </cell>
          <cell r="B12" t="str">
            <v>Обрабатывающая промышленность, 231–252</v>
          </cell>
          <cell r="C12">
            <v>1.4</v>
          </cell>
          <cell r="D12">
            <v>0.2</v>
          </cell>
        </row>
        <row r="13">
          <cell r="A13">
            <v>13</v>
          </cell>
          <cell r="B13" t="str">
            <v>Обрабатывающая промышленность, 261–268</v>
          </cell>
          <cell r="C13">
            <v>1.2</v>
          </cell>
          <cell r="D13">
            <v>0.15</v>
          </cell>
        </row>
        <row r="14">
          <cell r="A14">
            <v>14</v>
          </cell>
          <cell r="B14" t="str">
            <v>Обрабатывающая промышленность, 271–275</v>
          </cell>
          <cell r="C14">
            <v>1.3</v>
          </cell>
          <cell r="D14">
            <v>0.2</v>
          </cell>
        </row>
        <row r="15">
          <cell r="A15">
            <v>15</v>
          </cell>
          <cell r="B15" t="str">
            <v>Обрабатывающая промышленность, 281</v>
          </cell>
          <cell r="C15">
            <v>1.2</v>
          </cell>
          <cell r="D15">
            <v>0.15</v>
          </cell>
        </row>
        <row r="16">
          <cell r="A16">
            <v>16</v>
          </cell>
          <cell r="B16" t="str">
            <v>Обрабатывающая промышленность, 282–287</v>
          </cell>
          <cell r="C16">
            <v>1.3</v>
          </cell>
          <cell r="D16">
            <v>0.2</v>
          </cell>
        </row>
        <row r="17">
          <cell r="A17">
            <v>17</v>
          </cell>
          <cell r="B17" t="str">
            <v>Обрабатывающая промышленность, 291–292, 294–297</v>
          </cell>
          <cell r="C17">
            <v>1.3</v>
          </cell>
          <cell r="D17">
            <v>0.2</v>
          </cell>
        </row>
        <row r="18">
          <cell r="A18">
            <v>18</v>
          </cell>
          <cell r="B18" t="str">
            <v>Обрабатывающая промышленность, 293</v>
          </cell>
          <cell r="C18">
            <v>1.6</v>
          </cell>
          <cell r="D18">
            <v>0.1</v>
          </cell>
        </row>
        <row r="19">
          <cell r="A19">
            <v>19</v>
          </cell>
          <cell r="B19" t="str">
            <v>Обрабатывающая промышленность, 300–355</v>
          </cell>
          <cell r="C19">
            <v>1.3</v>
          </cell>
          <cell r="D19">
            <v>0.2</v>
          </cell>
        </row>
        <row r="20">
          <cell r="A20">
            <v>20</v>
          </cell>
          <cell r="B20" t="str">
            <v>Обрабатывающая промышленность, 361–372</v>
          </cell>
          <cell r="C20">
            <v>1.7</v>
          </cell>
          <cell r="D20">
            <v>0.3</v>
          </cell>
        </row>
        <row r="21">
          <cell r="A21">
            <v>21</v>
          </cell>
          <cell r="B21" t="str">
            <v>Производство и распределение электроэнергии, газа и воды, 401</v>
          </cell>
          <cell r="C21">
            <v>1.1000000000000001</v>
          </cell>
          <cell r="D21">
            <v>0.25</v>
          </cell>
        </row>
        <row r="22">
          <cell r="A22">
            <v>22</v>
          </cell>
          <cell r="B22" t="str">
            <v>Производство и распределение электроэнергии, газа и воды, 402</v>
          </cell>
          <cell r="C22">
            <v>1.01</v>
          </cell>
          <cell r="D22">
            <v>0.3</v>
          </cell>
        </row>
        <row r="23">
          <cell r="A23">
            <v>23</v>
          </cell>
          <cell r="B23" t="str">
            <v>Производство и распределение электроэнергии, газа и воды, 403</v>
          </cell>
          <cell r="C23">
            <v>1.1000000000000001</v>
          </cell>
          <cell r="D23">
            <v>0.1</v>
          </cell>
        </row>
        <row r="24">
          <cell r="A24">
            <v>24</v>
          </cell>
          <cell r="B24" t="str">
            <v>Производство и распределение электроэнергии, газа и воды, 410</v>
          </cell>
          <cell r="C24">
            <v>1.1000000000000001</v>
          </cell>
          <cell r="D24">
            <v>0.1</v>
          </cell>
        </row>
        <row r="25">
          <cell r="A25">
            <v>25</v>
          </cell>
          <cell r="B25" t="str">
            <v>Строительство, 451–455</v>
          </cell>
          <cell r="C25">
            <v>1.2</v>
          </cell>
          <cell r="D25">
            <v>0.15</v>
          </cell>
        </row>
        <row r="26">
          <cell r="A26">
            <v>26</v>
          </cell>
          <cell r="B26" t="str">
            <v>Торговля, ремонт автомобилей, бытовых изделий и предметов личного пользования, 501–519, 521–527</v>
          </cell>
          <cell r="C26">
            <v>1</v>
          </cell>
          <cell r="D26">
            <v>0.1</v>
          </cell>
        </row>
        <row r="27">
          <cell r="A27">
            <v>27</v>
          </cell>
          <cell r="B27" t="str">
            <v>Гостиницы и рестораны, 551–552</v>
          </cell>
          <cell r="C27">
            <v>1.1000000000000001</v>
          </cell>
          <cell r="D27">
            <v>0.1</v>
          </cell>
        </row>
        <row r="28">
          <cell r="A28">
            <v>28</v>
          </cell>
          <cell r="B28" t="str">
            <v>Гостиницы и рестораны, 553–555</v>
          </cell>
          <cell r="C28">
            <v>1</v>
          </cell>
          <cell r="D28">
            <v>0.1</v>
          </cell>
        </row>
        <row r="29">
          <cell r="A29">
            <v>29</v>
          </cell>
          <cell r="B29" t="str">
            <v>Транспорт и связь, 601–634</v>
          </cell>
          <cell r="C29">
            <v>1.1499999999999999</v>
          </cell>
          <cell r="D29">
            <v>0.15</v>
          </cell>
        </row>
        <row r="30">
          <cell r="A30">
            <v>30</v>
          </cell>
          <cell r="B30" t="str">
            <v>Транспорт и связь, 641</v>
          </cell>
          <cell r="C30">
            <v>1</v>
          </cell>
          <cell r="D30">
            <v>0.05</v>
          </cell>
        </row>
        <row r="31">
          <cell r="A31">
            <v>31</v>
          </cell>
          <cell r="B31" t="str">
            <v>Транспорт и связь, 642</v>
          </cell>
          <cell r="C31">
            <v>1.1000000000000001</v>
          </cell>
          <cell r="D31">
            <v>0.15</v>
          </cell>
        </row>
        <row r="32">
          <cell r="A32">
            <v>32</v>
          </cell>
          <cell r="B32" t="str">
            <v>Операции с недвижимым имуществом, аренда и предоставление услуг потребителям, 701–703</v>
          </cell>
          <cell r="C32">
            <v>1.1000000000000001</v>
          </cell>
          <cell r="D32">
            <v>0.1</v>
          </cell>
        </row>
        <row r="33">
          <cell r="A33">
            <v>33</v>
          </cell>
          <cell r="B33" t="str">
            <v>Операции с недвижимым имуществом, аренда и предоставление услуг потребителям, 711–714</v>
          </cell>
          <cell r="C33">
            <v>1.1000000000000001</v>
          </cell>
          <cell r="D33">
            <v>0.15</v>
          </cell>
        </row>
        <row r="34">
          <cell r="A34">
            <v>34</v>
          </cell>
          <cell r="B34" t="str">
            <v>Операции с недвижимым имуществом, аренда и предоставление услуг потребителям, 721–726</v>
          </cell>
          <cell r="C34">
            <v>1.3</v>
          </cell>
          <cell r="D34">
            <v>0.2</v>
          </cell>
        </row>
        <row r="35">
          <cell r="A35">
            <v>35</v>
          </cell>
          <cell r="B35" t="str">
            <v>Операции с недвижимым имуществом, аренда и предоставление услуг потребителям, 731–732</v>
          </cell>
          <cell r="C35">
            <v>1.1499999999999999</v>
          </cell>
          <cell r="D35">
            <v>0.2</v>
          </cell>
        </row>
        <row r="36">
          <cell r="A36">
            <v>36</v>
          </cell>
          <cell r="B36" t="str">
            <v>Операции с недвижимым имуществом, аренда и предоставление услуг потребителям, 741–742</v>
          </cell>
          <cell r="C36">
            <v>1</v>
          </cell>
          <cell r="D36">
            <v>0.05</v>
          </cell>
        </row>
        <row r="37">
          <cell r="A37">
            <v>37</v>
          </cell>
          <cell r="B37" t="str">
            <v xml:space="preserve"> Операции с недвижимым имуществом, аренда и предоставление услуг потребителям, 743–748</v>
          </cell>
          <cell r="C37">
            <v>1.2</v>
          </cell>
          <cell r="D37">
            <v>0.15</v>
          </cell>
        </row>
        <row r="38">
          <cell r="A38">
            <v>38</v>
          </cell>
          <cell r="B38" t="str">
            <v>Предоставление коммунальных, социальных и персональных услуг, 900, 911–921</v>
          </cell>
          <cell r="C38">
            <v>1.1000000000000001</v>
          </cell>
          <cell r="D38">
            <v>0.1</v>
          </cell>
        </row>
        <row r="39">
          <cell r="A39">
            <v>39</v>
          </cell>
          <cell r="B39" t="str">
            <v>Предоставление коммунальных, социальных и персональных услуг, 922</v>
          </cell>
          <cell r="C39">
            <v>1.3</v>
          </cell>
          <cell r="D39">
            <v>0.2</v>
          </cell>
        </row>
        <row r="40">
          <cell r="A40">
            <v>40</v>
          </cell>
          <cell r="B40" t="str">
            <v>Предоставление коммунальных, социальных и персональных услуг, 923–927, 930</v>
          </cell>
          <cell r="C40">
            <v>1.1000000000000001</v>
          </cell>
          <cell r="D40">
            <v>0.1</v>
          </cell>
        </row>
        <row r="41">
          <cell r="A41">
            <v>41</v>
          </cell>
          <cell r="B41" t="str">
            <v>Прочие виды экономической деятельности </v>
          </cell>
          <cell r="C41">
            <v>1.5</v>
          </cell>
          <cell r="D41">
            <v>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АнализФинСост-2"/>
      <sheetName val="АнализСтрАкт"/>
      <sheetName val="АнализСтрПас"/>
      <sheetName val="Приложение"/>
    </sheetNames>
    <sheetDataSet>
      <sheetData sheetId="0"/>
      <sheetData sheetId="1">
        <row r="8">
          <cell r="F8" t="str">
            <v>ООО "АКЦИЯ"</v>
          </cell>
        </row>
        <row r="9">
          <cell r="F9">
            <v>101325856</v>
          </cell>
        </row>
        <row r="10">
          <cell r="F10" t="str">
            <v>Профессиональный участник рынка ценных бкмаг</v>
          </cell>
        </row>
        <row r="11">
          <cell r="F11" t="str">
            <v>ООО</v>
          </cell>
        </row>
        <row r="12">
          <cell r="F12" t="str">
            <v>Юридическое лицо без ведомственной подчиненности</v>
          </cell>
        </row>
        <row r="13">
          <cell r="F13" t="str">
            <v>тыс.руб.</v>
          </cell>
        </row>
        <row r="14">
          <cell r="F14" t="str">
            <v xml:space="preserve">220070 г.Минск, ул.Чеботарева,2а, офис 22 </v>
          </cell>
        </row>
        <row r="24">
          <cell r="I24">
            <v>0</v>
          </cell>
          <cell r="N24">
            <v>0</v>
          </cell>
        </row>
        <row r="25">
          <cell r="I25">
            <v>0</v>
          </cell>
          <cell r="N25">
            <v>0</v>
          </cell>
        </row>
        <row r="28">
          <cell r="N28">
            <v>0</v>
          </cell>
        </row>
        <row r="29">
          <cell r="I29">
            <v>0</v>
          </cell>
          <cell r="N29">
            <v>0</v>
          </cell>
        </row>
        <row r="30">
          <cell r="I30">
            <v>0</v>
          </cell>
          <cell r="N30">
            <v>0</v>
          </cell>
        </row>
        <row r="31">
          <cell r="I31">
            <v>0</v>
          </cell>
          <cell r="N31">
            <v>0</v>
          </cell>
        </row>
        <row r="32">
          <cell r="I32">
            <v>692</v>
          </cell>
          <cell r="N32">
            <v>651</v>
          </cell>
        </row>
        <row r="33">
          <cell r="I33">
            <v>0</v>
          </cell>
          <cell r="N33">
            <v>0</v>
          </cell>
        </row>
        <row r="34">
          <cell r="I34">
            <v>0</v>
          </cell>
          <cell r="N34">
            <v>0</v>
          </cell>
        </row>
        <row r="35">
          <cell r="I35">
            <v>0</v>
          </cell>
          <cell r="N35">
            <v>0</v>
          </cell>
        </row>
        <row r="40">
          <cell r="I40">
            <v>4</v>
          </cell>
          <cell r="N40">
            <v>3</v>
          </cell>
        </row>
        <row r="41">
          <cell r="I41">
            <v>0</v>
          </cell>
          <cell r="N41">
            <v>0</v>
          </cell>
        </row>
        <row r="42">
          <cell r="I42">
            <v>0</v>
          </cell>
          <cell r="N42">
            <v>0</v>
          </cell>
        </row>
        <row r="43">
          <cell r="I43">
            <v>0</v>
          </cell>
          <cell r="N43">
            <v>0</v>
          </cell>
        </row>
        <row r="44">
          <cell r="I44">
            <v>0</v>
          </cell>
          <cell r="N44">
            <v>0</v>
          </cell>
        </row>
        <row r="45">
          <cell r="I45">
            <v>0</v>
          </cell>
          <cell r="N45">
            <v>0</v>
          </cell>
        </row>
        <row r="46">
          <cell r="I46">
            <v>0</v>
          </cell>
          <cell r="N46">
            <v>0</v>
          </cell>
        </row>
        <row r="47">
          <cell r="I47">
            <v>0</v>
          </cell>
          <cell r="N47">
            <v>0</v>
          </cell>
        </row>
        <row r="48">
          <cell r="I48">
            <v>0</v>
          </cell>
          <cell r="N48">
            <v>0</v>
          </cell>
        </row>
        <row r="49">
          <cell r="I49">
            <v>39</v>
          </cell>
          <cell r="N49">
            <v>31</v>
          </cell>
        </row>
        <row r="50">
          <cell r="I50">
            <v>25</v>
          </cell>
          <cell r="N50">
            <v>10</v>
          </cell>
        </row>
        <row r="51">
          <cell r="I51">
            <v>18</v>
          </cell>
          <cell r="N51">
            <v>27</v>
          </cell>
        </row>
        <row r="52">
          <cell r="I52">
            <v>0</v>
          </cell>
          <cell r="N52">
            <v>0</v>
          </cell>
        </row>
        <row r="61">
          <cell r="I61">
            <v>96</v>
          </cell>
          <cell r="N61">
            <v>96</v>
          </cell>
        </row>
        <row r="62">
          <cell r="I62">
            <v>0</v>
          </cell>
          <cell r="N62">
            <v>0</v>
          </cell>
        </row>
        <row r="63">
          <cell r="I63">
            <v>0</v>
          </cell>
          <cell r="N63">
            <v>0</v>
          </cell>
        </row>
        <row r="64">
          <cell r="I64">
            <v>2</v>
          </cell>
          <cell r="N64">
            <v>2</v>
          </cell>
        </row>
        <row r="65">
          <cell r="I65">
            <v>1</v>
          </cell>
          <cell r="N65">
            <v>1</v>
          </cell>
        </row>
        <row r="66">
          <cell r="I66">
            <v>673</v>
          </cell>
          <cell r="N66">
            <v>614</v>
          </cell>
        </row>
        <row r="67">
          <cell r="I67">
            <v>0</v>
          </cell>
          <cell r="N67">
            <v>0</v>
          </cell>
        </row>
        <row r="68">
          <cell r="I68">
            <v>0</v>
          </cell>
          <cell r="N68">
            <v>0</v>
          </cell>
        </row>
        <row r="71">
          <cell r="I71">
            <v>0</v>
          </cell>
          <cell r="N71">
            <v>0</v>
          </cell>
        </row>
        <row r="72">
          <cell r="I72">
            <v>0</v>
          </cell>
          <cell r="N72">
            <v>0</v>
          </cell>
        </row>
        <row r="73">
          <cell r="I73">
            <v>0</v>
          </cell>
          <cell r="N73">
            <v>0</v>
          </cell>
        </row>
        <row r="74">
          <cell r="I74">
            <v>0</v>
          </cell>
          <cell r="N74">
            <v>0</v>
          </cell>
        </row>
        <row r="75">
          <cell r="I75">
            <v>0</v>
          </cell>
          <cell r="N75">
            <v>0</v>
          </cell>
        </row>
        <row r="76">
          <cell r="I76">
            <v>0</v>
          </cell>
          <cell r="N76">
            <v>0</v>
          </cell>
        </row>
        <row r="79">
          <cell r="I79">
            <v>0</v>
          </cell>
          <cell r="N79">
            <v>0</v>
          </cell>
        </row>
        <row r="80">
          <cell r="I80">
            <v>0</v>
          </cell>
          <cell r="N80">
            <v>0</v>
          </cell>
        </row>
        <row r="83">
          <cell r="I83">
            <v>1</v>
          </cell>
          <cell r="N83">
            <v>1</v>
          </cell>
        </row>
        <row r="84">
          <cell r="I84">
            <v>1</v>
          </cell>
          <cell r="N84">
            <v>0</v>
          </cell>
        </row>
        <row r="85">
          <cell r="I85">
            <v>0</v>
          </cell>
          <cell r="N85">
            <v>1</v>
          </cell>
        </row>
        <row r="86">
          <cell r="I86">
            <v>1</v>
          </cell>
          <cell r="N86">
            <v>1</v>
          </cell>
        </row>
        <row r="87">
          <cell r="I87">
            <v>2</v>
          </cell>
          <cell r="N87">
            <v>2</v>
          </cell>
        </row>
        <row r="88">
          <cell r="I88">
            <v>0</v>
          </cell>
          <cell r="N88">
            <v>0</v>
          </cell>
        </row>
        <row r="89">
          <cell r="I89">
            <v>0</v>
          </cell>
          <cell r="N89">
            <v>0</v>
          </cell>
        </row>
        <row r="90">
          <cell r="I90">
            <v>1</v>
          </cell>
          <cell r="N90">
            <v>4</v>
          </cell>
        </row>
        <row r="91">
          <cell r="I91">
            <v>0</v>
          </cell>
          <cell r="N91">
            <v>0</v>
          </cell>
        </row>
        <row r="92">
          <cell r="I92">
            <v>0</v>
          </cell>
          <cell r="N92">
            <v>0</v>
          </cell>
        </row>
        <row r="93">
          <cell r="I93">
            <v>0</v>
          </cell>
          <cell r="N93">
            <v>0</v>
          </cell>
        </row>
        <row r="94">
          <cell r="I94">
            <v>0</v>
          </cell>
          <cell r="N94">
            <v>0</v>
          </cell>
        </row>
      </sheetData>
      <sheetData sheetId="2">
        <row r="19">
          <cell r="J19">
            <v>122</v>
          </cell>
          <cell r="O19">
            <v>96</v>
          </cell>
        </row>
        <row r="20">
          <cell r="J20">
            <v>63</v>
          </cell>
          <cell r="O20">
            <v>46</v>
          </cell>
        </row>
        <row r="22">
          <cell r="J22">
            <v>53</v>
          </cell>
          <cell r="O22">
            <v>44</v>
          </cell>
        </row>
        <row r="23">
          <cell r="J23">
            <v>0</v>
          </cell>
        </row>
        <row r="25">
          <cell r="J25">
            <v>59</v>
          </cell>
          <cell r="O25">
            <v>12</v>
          </cell>
        </row>
        <row r="26">
          <cell r="J26">
            <v>8</v>
          </cell>
          <cell r="O26">
            <v>7</v>
          </cell>
        </row>
        <row r="30">
          <cell r="J30">
            <v>0</v>
          </cell>
          <cell r="O30">
            <v>0</v>
          </cell>
        </row>
        <row r="31">
          <cell r="J31">
            <v>3</v>
          </cell>
          <cell r="O31">
            <v>4</v>
          </cell>
        </row>
        <row r="32">
          <cell r="J32">
            <v>1</v>
          </cell>
          <cell r="O32">
            <v>1</v>
          </cell>
        </row>
        <row r="33">
          <cell r="J33">
            <v>0</v>
          </cell>
        </row>
        <row r="36">
          <cell r="J36">
            <v>0</v>
          </cell>
        </row>
        <row r="37">
          <cell r="J37">
            <v>0</v>
          </cell>
        </row>
        <row r="40">
          <cell r="J40">
            <v>0</v>
          </cell>
        </row>
        <row r="41">
          <cell r="J41">
            <v>0</v>
          </cell>
        </row>
        <row r="44">
          <cell r="J44">
            <v>0</v>
          </cell>
        </row>
        <row r="45">
          <cell r="J45">
            <v>0</v>
          </cell>
        </row>
        <row r="46">
          <cell r="J46">
            <v>0</v>
          </cell>
        </row>
        <row r="49">
          <cell r="J49">
            <v>2</v>
          </cell>
          <cell r="O49">
            <v>2</v>
          </cell>
        </row>
        <row r="50">
          <cell r="J50">
            <v>0</v>
          </cell>
        </row>
        <row r="51">
          <cell r="J51">
            <v>0</v>
          </cell>
        </row>
        <row r="52">
          <cell r="J52">
            <v>0</v>
          </cell>
        </row>
        <row r="53">
          <cell r="J53">
            <v>0</v>
          </cell>
        </row>
        <row r="55">
          <cell r="J55">
            <v>0</v>
          </cell>
        </row>
        <row r="56">
          <cell r="J56">
            <v>0</v>
          </cell>
        </row>
        <row r="58">
          <cell r="J58">
            <v>0</v>
          </cell>
        </row>
        <row r="59">
          <cell r="J59">
            <v>0</v>
          </cell>
          <cell r="O59">
            <v>0</v>
          </cell>
        </row>
      </sheetData>
      <sheetData sheetId="3"/>
      <sheetData sheetId="4">
        <row r="23">
          <cell r="J23">
            <v>96</v>
          </cell>
          <cell r="O23">
            <v>81</v>
          </cell>
        </row>
        <row r="26">
          <cell r="J26">
            <v>2758</v>
          </cell>
          <cell r="O26">
            <v>2689</v>
          </cell>
        </row>
        <row r="29">
          <cell r="J29">
            <v>30</v>
          </cell>
          <cell r="O29">
            <v>26</v>
          </cell>
        </row>
        <row r="30">
          <cell r="J30">
            <v>40</v>
          </cell>
          <cell r="O30">
            <v>39</v>
          </cell>
        </row>
        <row r="31">
          <cell r="J31">
            <v>41</v>
          </cell>
          <cell r="O31">
            <v>59</v>
          </cell>
        </row>
        <row r="32">
          <cell r="J32">
            <v>2756</v>
          </cell>
          <cell r="O32">
            <v>2637</v>
          </cell>
        </row>
        <row r="39">
          <cell r="J39">
            <v>3</v>
          </cell>
          <cell r="O39">
            <v>3</v>
          </cell>
        </row>
        <row r="40">
          <cell r="J40">
            <v>1</v>
          </cell>
          <cell r="O40">
            <v>1</v>
          </cell>
        </row>
        <row r="65">
          <cell r="J65">
            <v>27</v>
          </cell>
          <cell r="O65">
            <v>14</v>
          </cell>
        </row>
      </sheetData>
      <sheetData sheetId="5">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6"/>
      <sheetData sheetId="7"/>
      <sheetData sheetId="8"/>
      <sheetData sheetId="9"/>
      <sheetData sheetId="10"/>
      <sheetData sheetId="11">
        <row r="1">
          <cell r="A1">
            <v>1</v>
          </cell>
          <cell r="B1" t="str">
            <v>А. Сельское, лесное и рыбное хозяйство, 011-017</v>
          </cell>
          <cell r="C1">
            <v>1.5</v>
          </cell>
          <cell r="D1">
            <v>0.2</v>
          </cell>
        </row>
        <row r="2">
          <cell r="A2">
            <v>2</v>
          </cell>
          <cell r="B2" t="str">
            <v>А. Сельское, лесное и рыбное хозяйство, 021-024</v>
          </cell>
          <cell r="C2">
            <v>1.5</v>
          </cell>
          <cell r="D2">
            <v>0.2</v>
          </cell>
        </row>
        <row r="3">
          <cell r="A3">
            <v>3</v>
          </cell>
          <cell r="B3" t="str">
            <v>А. Сельское, лесное и рыбное хозяйство, 031-032</v>
          </cell>
          <cell r="C3">
            <v>1.5</v>
          </cell>
          <cell r="D3">
            <v>0.2</v>
          </cell>
        </row>
        <row r="4">
          <cell r="A4">
            <v>4</v>
          </cell>
          <cell r="B4" t="str">
            <v>В. Горнодобывающая промышленность, 051-052, 061-062, 071-072, 081, 089, 091</v>
          </cell>
          <cell r="C4">
            <v>1.7</v>
          </cell>
          <cell r="D4">
            <v>0.3</v>
          </cell>
        </row>
        <row r="5">
          <cell r="A5">
            <v>5</v>
          </cell>
          <cell r="B5" t="str">
            <v>В. Горнодобывающая промышленность, 099</v>
          </cell>
          <cell r="C5">
            <v>1.2</v>
          </cell>
          <cell r="D5">
            <v>0.15</v>
          </cell>
        </row>
        <row r="6">
          <cell r="A6">
            <v>6</v>
          </cell>
          <cell r="B6" t="str">
            <v>С. Обрабатывающая промышленность, 101, 104-109</v>
          </cell>
          <cell r="C6">
            <v>1.3</v>
          </cell>
          <cell r="D6">
            <v>0.2</v>
          </cell>
        </row>
        <row r="7">
          <cell r="A7">
            <v>7</v>
          </cell>
          <cell r="B7" t="str">
            <v>С. Обрабатывающая промышленность, 102-103</v>
          </cell>
          <cell r="C7">
            <v>1.7</v>
          </cell>
          <cell r="D7">
            <v>0.3</v>
          </cell>
        </row>
        <row r="8">
          <cell r="A8">
            <v>8</v>
          </cell>
          <cell r="B8" t="str">
            <v>С. Обрабатывающая промышленность, 110, 120</v>
          </cell>
          <cell r="C8">
            <v>1.7</v>
          </cell>
          <cell r="D8">
            <v>0.3</v>
          </cell>
        </row>
        <row r="9">
          <cell r="A9">
            <v>9</v>
          </cell>
          <cell r="B9" t="str">
            <v>С. Обрабатывающая промышленность, 131-133, 139, 141-143, 151-152</v>
          </cell>
          <cell r="C9">
            <v>1.3</v>
          </cell>
          <cell r="D9">
            <v>0.2</v>
          </cell>
        </row>
        <row r="10">
          <cell r="A10">
            <v>10</v>
          </cell>
          <cell r="B10" t="str">
            <v>С. Обрабатывающая промышленность, 161-162, 171-172, 181-182</v>
          </cell>
          <cell r="C10">
            <v>1.3</v>
          </cell>
          <cell r="D10">
            <v>0.2</v>
          </cell>
        </row>
        <row r="11">
          <cell r="A11">
            <v>11</v>
          </cell>
          <cell r="B11" t="str">
            <v>С. Обрабатывающая промышленность, 191</v>
          </cell>
          <cell r="C11">
            <v>1.4</v>
          </cell>
          <cell r="D11">
            <v>0.2</v>
          </cell>
        </row>
        <row r="12">
          <cell r="A12">
            <v>12</v>
          </cell>
          <cell r="B12" t="str">
            <v>С. Обрабатывающая промышленность, 192</v>
          </cell>
          <cell r="C12">
            <v>1.7</v>
          </cell>
          <cell r="D12">
            <v>0.3</v>
          </cell>
        </row>
        <row r="13">
          <cell r="A13">
            <v>13</v>
          </cell>
          <cell r="B13" t="str">
            <v>С. Обрабатывающая промышленность, подкласс 19201</v>
          </cell>
          <cell r="C13">
            <v>1.4</v>
          </cell>
          <cell r="D13">
            <v>0.2</v>
          </cell>
        </row>
        <row r="14">
          <cell r="A14">
            <v>14</v>
          </cell>
          <cell r="B14" t="str">
            <v>С. Обрабатывающая промышленность, 201-206, 211-212</v>
          </cell>
          <cell r="C14">
            <v>1.4</v>
          </cell>
          <cell r="D14">
            <v>0.2</v>
          </cell>
        </row>
        <row r="15">
          <cell r="A15">
            <v>15</v>
          </cell>
          <cell r="B15" t="str">
            <v>С. Обрабатывающая промышленность, 221-222</v>
          </cell>
          <cell r="C15">
            <v>1.3</v>
          </cell>
          <cell r="D15">
            <v>0.2</v>
          </cell>
        </row>
        <row r="16">
          <cell r="A16">
            <v>16</v>
          </cell>
          <cell r="B16" t="str">
            <v>С. Обрабатывающая промышленность, 231-237, 239</v>
          </cell>
          <cell r="C16">
            <v>1.2</v>
          </cell>
          <cell r="D16">
            <v>0.15</v>
          </cell>
        </row>
        <row r="17">
          <cell r="A17">
            <v>17</v>
          </cell>
          <cell r="B17" t="str">
            <v>С. Обрабатывающая промышленность, 241, 242, 244, 245</v>
          </cell>
          <cell r="C17">
            <v>1.3</v>
          </cell>
          <cell r="D17">
            <v>0.2</v>
          </cell>
        </row>
        <row r="18">
          <cell r="A18">
            <v>18</v>
          </cell>
          <cell r="B18" t="str">
            <v>С. Обрабатывающая промышленность, 243</v>
          </cell>
          <cell r="C18">
            <v>1.2</v>
          </cell>
          <cell r="D18">
            <v>0.15</v>
          </cell>
        </row>
        <row r="19">
          <cell r="A19">
            <v>19</v>
          </cell>
          <cell r="B19" t="str">
            <v>С. Обрабатывающая промышленность, 251</v>
          </cell>
          <cell r="C19">
            <v>1.2</v>
          </cell>
          <cell r="D19">
            <v>0.15</v>
          </cell>
        </row>
        <row r="20">
          <cell r="A20">
            <v>20</v>
          </cell>
          <cell r="B20" t="str">
            <v>С. Обрабатывающая промышленность, 252-257, 259</v>
          </cell>
          <cell r="C20">
            <v>1.3</v>
          </cell>
          <cell r="D20">
            <v>0.2</v>
          </cell>
        </row>
        <row r="21">
          <cell r="A21">
            <v>21</v>
          </cell>
          <cell r="B21" t="str">
            <v>С. Обрабатывающая промышленность, 261-267</v>
          </cell>
          <cell r="C21">
            <v>1.3</v>
          </cell>
          <cell r="D21">
            <v>0.2</v>
          </cell>
        </row>
        <row r="22">
          <cell r="A22">
            <v>22</v>
          </cell>
          <cell r="B22" t="str">
            <v>С. Обрабатывающая промышленность, 268</v>
          </cell>
          <cell r="C22">
            <v>1.4</v>
          </cell>
          <cell r="D22">
            <v>0.2</v>
          </cell>
        </row>
        <row r="23">
          <cell r="A23">
            <v>23</v>
          </cell>
          <cell r="B23" t="str">
            <v>С. Обрабатывающая промышленность, 271-275, 279</v>
          </cell>
          <cell r="C23">
            <v>1.3</v>
          </cell>
          <cell r="D23">
            <v>0.2</v>
          </cell>
        </row>
        <row r="24">
          <cell r="A24">
            <v>24</v>
          </cell>
          <cell r="B24" t="str">
            <v>С. Обрабатывающая промышленность, 281-282, 284, 289</v>
          </cell>
          <cell r="C24">
            <v>1.3</v>
          </cell>
          <cell r="D24">
            <v>0.2</v>
          </cell>
        </row>
        <row r="25">
          <cell r="A25">
            <v>25</v>
          </cell>
          <cell r="B25" t="str">
            <v>С. Обрабатывающая промышленность, 283</v>
          </cell>
          <cell r="C25">
            <v>1.6</v>
          </cell>
          <cell r="D25">
            <v>0.1</v>
          </cell>
        </row>
        <row r="26">
          <cell r="A26">
            <v>26</v>
          </cell>
          <cell r="B26" t="str">
            <v>С. Обрабатывающая промышленность, 291-293, 301-304, 309</v>
          </cell>
          <cell r="C26">
            <v>1.3</v>
          </cell>
          <cell r="D26">
            <v>0.2</v>
          </cell>
        </row>
        <row r="27">
          <cell r="A27">
            <v>27</v>
          </cell>
          <cell r="B27" t="str">
            <v>С. Обрабатывающая промышленность, 310, 321-322, 324, 329</v>
          </cell>
          <cell r="C27">
            <v>1.7</v>
          </cell>
          <cell r="D27">
            <v>0.3</v>
          </cell>
        </row>
        <row r="28">
          <cell r="A28">
            <v>28</v>
          </cell>
          <cell r="B28" t="str">
            <v>С. Обрабатывающая промышленность, 323, 325, 331-332</v>
          </cell>
          <cell r="C28">
            <v>1.3</v>
          </cell>
          <cell r="D28">
            <v>0.2</v>
          </cell>
        </row>
        <row r="29">
          <cell r="A29">
            <v>29</v>
          </cell>
          <cell r="B29" t="str">
            <v>D. Снабжение электроэнергией, газом, паром, горячей водой и кондиционированным воздухом, 351</v>
          </cell>
          <cell r="C29">
            <v>1.1000000000000001</v>
          </cell>
          <cell r="D29">
            <v>0.25</v>
          </cell>
        </row>
        <row r="30">
          <cell r="A30">
            <v>30</v>
          </cell>
          <cell r="B30" t="str">
            <v>D. Снабжение электроэнергией, газом, паром, горячей водой и кондиционированным воздухом, 352</v>
          </cell>
          <cell r="C30">
            <v>1.01</v>
          </cell>
          <cell r="D30">
            <v>0.3</v>
          </cell>
        </row>
        <row r="31">
          <cell r="A31">
            <v>31</v>
          </cell>
          <cell r="B31" t="str">
            <v>D. Снабжение электроэнергией, газом, паром, горячей водой и кондиционированным воздухом, 353</v>
          </cell>
          <cell r="C31">
            <v>1.1000000000000001</v>
          </cell>
          <cell r="D31">
            <v>0.1</v>
          </cell>
        </row>
        <row r="32">
          <cell r="A32">
            <v>32</v>
          </cell>
          <cell r="B32" t="str">
            <v>5. Е. Водоснабжение; сбор, обработка и удаление отходов, деятельность по ликвидации загрязнений, 360-370, 381-382, 390</v>
          </cell>
          <cell r="C32">
            <v>1.1000000000000001</v>
          </cell>
          <cell r="D32">
            <v>0.1</v>
          </cell>
        </row>
        <row r="33">
          <cell r="A33">
            <v>33</v>
          </cell>
          <cell r="B33" t="str">
            <v>5. Е. Водоснабжение; сбор, обработка и удаление отходов, деятельность по ликвидации загрязнений, 383</v>
          </cell>
          <cell r="C33">
            <v>1.7</v>
          </cell>
          <cell r="D33">
            <v>0.3</v>
          </cell>
        </row>
        <row r="34">
          <cell r="A34">
            <v>34</v>
          </cell>
          <cell r="B34" t="str">
            <v>6. F. Строительство, 411</v>
          </cell>
          <cell r="C34">
            <v>1.1000000000000001</v>
          </cell>
          <cell r="D34">
            <v>0.1</v>
          </cell>
        </row>
        <row r="35">
          <cell r="A35">
            <v>35</v>
          </cell>
          <cell r="B35" t="str">
            <v>6. F. Строительство, 412, 421-422, 429, 431-433, 439</v>
          </cell>
          <cell r="C35">
            <v>1.2</v>
          </cell>
          <cell r="D35">
            <v>0.15</v>
          </cell>
        </row>
        <row r="36">
          <cell r="A36">
            <v>36</v>
          </cell>
          <cell r="B36" t="str">
            <v>7. G. Оптовая и розничная торговля; ремонт автомобилей и мотоциклов, 451-454, 461-467, 469, 471-479</v>
          </cell>
          <cell r="C36">
            <v>1</v>
          </cell>
          <cell r="D36">
            <v>0.1</v>
          </cell>
        </row>
        <row r="37">
          <cell r="A37">
            <v>37</v>
          </cell>
          <cell r="B37" t="str">
            <v>8. H. Транспортная деятельность, складирование, почтовая и курьерская деятельность, 491-495, 501-504, 511-512, 521-522</v>
          </cell>
          <cell r="C37">
            <v>1.1499999999999999</v>
          </cell>
          <cell r="D37">
            <v>0.15</v>
          </cell>
        </row>
        <row r="38">
          <cell r="A38">
            <v>38</v>
          </cell>
          <cell r="B38" t="str">
            <v>8. H. Транспортная деятельность, складирование, почтовая и курьерская деятельность, 531-532</v>
          </cell>
          <cell r="C38">
            <v>1</v>
          </cell>
          <cell r="D38">
            <v>0.05</v>
          </cell>
        </row>
        <row r="39">
          <cell r="A39">
            <v>39</v>
          </cell>
          <cell r="B39" t="str">
            <v>9. I. Услуги по временному проживанию и питанию, 551-553, 559</v>
          </cell>
          <cell r="C39">
            <v>1.1000000000000001</v>
          </cell>
          <cell r="D39">
            <v>0.1</v>
          </cell>
        </row>
        <row r="40">
          <cell r="A40">
            <v>40</v>
          </cell>
          <cell r="B40" t="str">
            <v>9. I. Услуги по временному проживанию и питанию, 561-563</v>
          </cell>
          <cell r="C40">
            <v>1</v>
          </cell>
          <cell r="D40">
            <v>0.1</v>
          </cell>
        </row>
        <row r="41">
          <cell r="A41">
            <v>41</v>
          </cell>
          <cell r="B41" t="str">
            <v>10. J. Информация и связь, 581</v>
          </cell>
          <cell r="C41">
            <v>1.1000000000000001</v>
          </cell>
          <cell r="D41">
            <v>0.15</v>
          </cell>
        </row>
        <row r="42">
          <cell r="A42">
            <v>42</v>
          </cell>
          <cell r="B42" t="str">
            <v>10. J. Информация и связь, 582</v>
          </cell>
          <cell r="C42">
            <v>1.3</v>
          </cell>
          <cell r="D42">
            <v>0.2</v>
          </cell>
        </row>
        <row r="43">
          <cell r="A43">
            <v>43</v>
          </cell>
          <cell r="B43" t="str">
            <v>10. J. Информация и связь, 591</v>
          </cell>
          <cell r="C43">
            <v>1.1000000000000001</v>
          </cell>
          <cell r="D43">
            <v>0.1</v>
          </cell>
        </row>
        <row r="44">
          <cell r="A44">
            <v>44</v>
          </cell>
          <cell r="B44" t="str">
            <v>10. J. Информация и связь, 592</v>
          </cell>
          <cell r="C44">
            <v>1.1000000000000001</v>
          </cell>
          <cell r="D44">
            <v>0.15</v>
          </cell>
        </row>
        <row r="45">
          <cell r="A45">
            <v>45</v>
          </cell>
          <cell r="B45" t="str">
            <v>10. J. Информация и связь, 601-602, 611-613, 619</v>
          </cell>
          <cell r="C45">
            <v>1.1000000000000001</v>
          </cell>
          <cell r="D45">
            <v>0.15</v>
          </cell>
        </row>
        <row r="46">
          <cell r="A46">
            <v>46</v>
          </cell>
          <cell r="B46" t="str">
            <v>10. J. Информация и связь, 620, 631</v>
          </cell>
          <cell r="C46">
            <v>1.3</v>
          </cell>
          <cell r="D46">
            <v>0.2</v>
          </cell>
        </row>
        <row r="47">
          <cell r="A47">
            <v>47</v>
          </cell>
          <cell r="B47" t="str">
            <v>10. J. Информация и связь, 639</v>
          </cell>
          <cell r="C47">
            <v>1.1000000000000001</v>
          </cell>
          <cell r="D47">
            <v>0.1</v>
          </cell>
        </row>
        <row r="48">
          <cell r="A48">
            <v>48</v>
          </cell>
          <cell r="B48" t="str">
            <v>K. Финансовая и страховая деятельность, 641-643</v>
          </cell>
          <cell r="C48">
            <v>1.5</v>
          </cell>
          <cell r="D48">
            <v>0.2</v>
          </cell>
        </row>
        <row r="49">
          <cell r="A49">
            <v>49</v>
          </cell>
          <cell r="B49" t="str">
            <v>K. Финансовая и страховая деятельность, 649</v>
          </cell>
          <cell r="C49">
            <v>1.1000000000000001</v>
          </cell>
          <cell r="D49">
            <v>0.1</v>
          </cell>
        </row>
        <row r="50">
          <cell r="A50">
            <v>50</v>
          </cell>
          <cell r="B50" t="str">
            <v>K. Финансовая и страховая деятельность, 651-653, 661-663</v>
          </cell>
          <cell r="C50">
            <v>1.5</v>
          </cell>
          <cell r="D50">
            <v>0.2</v>
          </cell>
        </row>
        <row r="51">
          <cell r="A51">
            <v>51</v>
          </cell>
          <cell r="B51" t="str">
            <v>L. Операции с недвижимым имуществом, 681-682</v>
          </cell>
          <cell r="C51">
            <v>1.1000000000000001</v>
          </cell>
          <cell r="D51">
            <v>0.1</v>
          </cell>
        </row>
        <row r="52">
          <cell r="A52">
            <v>52</v>
          </cell>
          <cell r="B52" t="str">
            <v>L. Операции с недвижимым имуществом, 683</v>
          </cell>
          <cell r="C52">
            <v>1</v>
          </cell>
          <cell r="D52">
            <v>0.05</v>
          </cell>
        </row>
        <row r="53">
          <cell r="A53">
            <v>53</v>
          </cell>
          <cell r="B53" t="str">
            <v>М. Профессиональная, научная и техническая деятельность, 691-692, 701-702, 711</v>
          </cell>
          <cell r="C53">
            <v>1</v>
          </cell>
          <cell r="D53">
            <v>0.05</v>
          </cell>
        </row>
        <row r="54">
          <cell r="A54">
            <v>54</v>
          </cell>
          <cell r="B54" t="str">
            <v>М. Профессиональная, научная и техническая деятельность, 712</v>
          </cell>
          <cell r="C54">
            <v>1.2</v>
          </cell>
          <cell r="D54">
            <v>0.15</v>
          </cell>
        </row>
        <row r="55">
          <cell r="A55">
            <v>55</v>
          </cell>
          <cell r="B55" t="str">
            <v>М. Профессиональная, научная и техническая деятельность, 721-722</v>
          </cell>
          <cell r="C55">
            <v>1.1499999999999999</v>
          </cell>
          <cell r="D55">
            <v>0.2</v>
          </cell>
        </row>
        <row r="56">
          <cell r="A56">
            <v>56</v>
          </cell>
          <cell r="B56" t="str">
            <v>М. Профессиональная, научная и техническая деятельность, 731</v>
          </cell>
          <cell r="C56">
            <v>1.2</v>
          </cell>
          <cell r="D56">
            <v>0.15</v>
          </cell>
        </row>
        <row r="57">
          <cell r="A57">
            <v>57</v>
          </cell>
          <cell r="B57" t="str">
            <v>М. Профессиональная, научная и техническая деятельность, 732</v>
          </cell>
          <cell r="C57">
            <v>1</v>
          </cell>
          <cell r="D57">
            <v>0.05</v>
          </cell>
        </row>
        <row r="58">
          <cell r="A58">
            <v>58</v>
          </cell>
          <cell r="B58" t="str">
            <v>М. Профессиональная, научная и техническая деятельность, 741, 743, 749</v>
          </cell>
          <cell r="C58">
            <v>1.2</v>
          </cell>
          <cell r="D58">
            <v>0.15</v>
          </cell>
        </row>
        <row r="59">
          <cell r="A59">
            <v>59</v>
          </cell>
          <cell r="B59" t="str">
            <v>М. Профессиональная, научная и техническая деятельность, 742</v>
          </cell>
          <cell r="C59">
            <v>1.1000000000000001</v>
          </cell>
          <cell r="D59">
            <v>0.1</v>
          </cell>
        </row>
        <row r="60">
          <cell r="A60">
            <v>60</v>
          </cell>
          <cell r="B60" t="str">
            <v>М. Профессиональная, научная и техническая деятельность, 750</v>
          </cell>
          <cell r="C60">
            <v>1.5</v>
          </cell>
          <cell r="D60">
            <v>0.2</v>
          </cell>
        </row>
        <row r="61">
          <cell r="A61">
            <v>61</v>
          </cell>
          <cell r="B61" t="str">
            <v>14. N. Деятельность в сфере административных и вспомогательных услуг, 771-773</v>
          </cell>
          <cell r="C61">
            <v>1.1000000000000001</v>
          </cell>
          <cell r="D61">
            <v>0.1</v>
          </cell>
        </row>
        <row r="62">
          <cell r="A62">
            <v>62</v>
          </cell>
          <cell r="B62" t="str">
            <v>14. N. Деятельность в сфере административных и вспомогательных услуг, 774</v>
          </cell>
          <cell r="C62">
            <v>1</v>
          </cell>
          <cell r="D62">
            <v>0.05</v>
          </cell>
        </row>
        <row r="63">
          <cell r="A63">
            <v>63</v>
          </cell>
          <cell r="B63" t="str">
            <v>14. N. Деятельность в сфере административных и вспомогательных услуг, 781-783</v>
          </cell>
          <cell r="C63">
            <v>1.2</v>
          </cell>
          <cell r="D63">
            <v>0.15</v>
          </cell>
        </row>
        <row r="64">
          <cell r="A64">
            <v>64</v>
          </cell>
          <cell r="B64" t="str">
            <v>14. N. Деятельность в сфере административных и вспомогательных услуг, 791, 799</v>
          </cell>
          <cell r="C64">
            <v>1.1499999999999999</v>
          </cell>
          <cell r="D64">
            <v>0.15</v>
          </cell>
        </row>
        <row r="65">
          <cell r="A65">
            <v>65</v>
          </cell>
          <cell r="B65" t="str">
            <v>14. N. Деятельность в сфере административных и вспомогательных услуг, 801-803</v>
          </cell>
          <cell r="C65">
            <v>1.2</v>
          </cell>
          <cell r="D65">
            <v>0.15</v>
          </cell>
        </row>
        <row r="66">
          <cell r="A66">
            <v>66</v>
          </cell>
          <cell r="B66" t="str">
            <v>14. N. Деятельность в сфере административных и вспомогательных услуг, 811-812</v>
          </cell>
          <cell r="C66">
            <v>1.1000000000000001</v>
          </cell>
          <cell r="D66">
            <v>0.1</v>
          </cell>
        </row>
        <row r="67">
          <cell r="A67">
            <v>67</v>
          </cell>
          <cell r="B67" t="str">
            <v>14. N. Деятельность в сфере административных и вспомогательных услуг, 813</v>
          </cell>
          <cell r="C67">
            <v>1.5</v>
          </cell>
          <cell r="D67">
            <v>0.2</v>
          </cell>
        </row>
        <row r="68">
          <cell r="A68">
            <v>68</v>
          </cell>
          <cell r="B68" t="str">
            <v>14. N. Деятельность в сфере административных и вспомогательных услуг, 821-823, 829</v>
          </cell>
          <cell r="C68">
            <v>1.2</v>
          </cell>
          <cell r="D68">
            <v>0.15</v>
          </cell>
        </row>
        <row r="69">
          <cell r="A69">
            <v>69</v>
          </cell>
          <cell r="B69" t="str">
            <v>15. Q. Здравоохранение и социальные услуги, 861</v>
          </cell>
          <cell r="C69">
            <v>1.1000000000000001</v>
          </cell>
          <cell r="D69">
            <v>0.1</v>
          </cell>
        </row>
        <row r="70">
          <cell r="A70">
            <v>70</v>
          </cell>
          <cell r="B70" t="str">
            <v>16. R. Творчество, спорт, развлечения и отдых, 931</v>
          </cell>
          <cell r="C70">
            <v>1.1000000000000001</v>
          </cell>
          <cell r="D70">
            <v>0.1</v>
          </cell>
        </row>
        <row r="71">
          <cell r="A71">
            <v>71</v>
          </cell>
          <cell r="B71" t="str">
            <v>17. S. Предоставление прочих видов услуг, 941-942, 949</v>
          </cell>
          <cell r="C71">
            <v>1.1000000000000001</v>
          </cell>
          <cell r="D71">
            <v>0.1</v>
          </cell>
        </row>
        <row r="72">
          <cell r="A72">
            <v>72</v>
          </cell>
          <cell r="B72" t="str">
            <v>17. S. Предоставление прочих видов услуг, 951</v>
          </cell>
          <cell r="C72">
            <v>1.3</v>
          </cell>
          <cell r="D72">
            <v>0.2</v>
          </cell>
        </row>
        <row r="73">
          <cell r="A73">
            <v>73</v>
          </cell>
          <cell r="B73" t="str">
            <v>17. S. Предоставление прочих видов услуг, 952</v>
          </cell>
          <cell r="C73">
            <v>1</v>
          </cell>
          <cell r="D73">
            <v>0.1</v>
          </cell>
        </row>
        <row r="74">
          <cell r="A74">
            <v>74</v>
          </cell>
          <cell r="B74" t="str">
            <v>17. S. Предоставление прочих видов услуг, 960</v>
          </cell>
          <cell r="C74">
            <v>1.1000000000000001</v>
          </cell>
          <cell r="D74">
            <v>0.1</v>
          </cell>
        </row>
        <row r="75">
          <cell r="A75">
            <v>75</v>
          </cell>
          <cell r="B75" t="str">
            <v>18. Прочие виды экономической деятельности</v>
          </cell>
          <cell r="C75">
            <v>1.5</v>
          </cell>
          <cell r="D75">
            <v>0.2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ction2004@tut.b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4"/>
  <sheetViews>
    <sheetView tabSelected="1" view="pageBreakPreview" zoomScaleNormal="100" zoomScaleSheetLayoutView="100" workbookViewId="0">
      <selection activeCell="L16" sqref="L16"/>
    </sheetView>
  </sheetViews>
  <sheetFormatPr defaultRowHeight="12.75" x14ac:dyDescent="0.2"/>
  <cols>
    <col min="1" max="1" width="37.42578125" customWidth="1"/>
    <col min="2" max="2" width="6.140625" customWidth="1"/>
    <col min="3" max="3" width="8.28515625" customWidth="1"/>
    <col min="4" max="4" width="8.42578125" customWidth="1"/>
    <col min="5" max="5" width="10" customWidth="1"/>
    <col min="6" max="6" width="9.7109375" customWidth="1"/>
    <col min="7" max="7" width="7.7109375" customWidth="1"/>
    <col min="9" max="9" width="9.7109375" customWidth="1"/>
  </cols>
  <sheetData>
    <row r="1" spans="1:9" ht="12.75" customHeight="1" x14ac:dyDescent="0.2">
      <c r="A1" s="58"/>
      <c r="B1" s="58"/>
      <c r="C1" s="58"/>
      <c r="D1" s="58"/>
      <c r="E1" s="58"/>
      <c r="F1" s="58"/>
      <c r="G1" s="33"/>
      <c r="H1" s="58"/>
      <c r="I1" s="33"/>
    </row>
    <row r="2" spans="1:9" ht="12.75" customHeight="1" x14ac:dyDescent="0.2">
      <c r="A2" s="58"/>
      <c r="B2" s="58"/>
      <c r="C2" s="58"/>
      <c r="D2" s="58"/>
      <c r="E2" s="58"/>
      <c r="F2" s="58"/>
      <c r="G2" s="99" t="s">
        <v>191</v>
      </c>
      <c r="H2" s="99"/>
      <c r="I2" s="99"/>
    </row>
    <row r="3" spans="1:9" ht="12.75" customHeight="1" x14ac:dyDescent="0.2">
      <c r="A3" s="58"/>
      <c r="B3" s="58"/>
      <c r="C3" s="58"/>
      <c r="D3" s="58"/>
      <c r="E3" s="58"/>
      <c r="F3" s="58"/>
      <c r="G3" s="99"/>
      <c r="H3" s="99"/>
      <c r="I3" s="99"/>
    </row>
    <row r="4" spans="1:9" ht="12.75" customHeight="1" x14ac:dyDescent="0.2">
      <c r="A4" s="58"/>
      <c r="B4" s="58"/>
      <c r="C4" s="58"/>
      <c r="D4" s="58"/>
      <c r="E4" s="58"/>
      <c r="F4" s="58"/>
      <c r="G4" s="99"/>
      <c r="H4" s="99"/>
      <c r="I4" s="99"/>
    </row>
    <row r="5" spans="1:9" ht="12.75" customHeight="1" x14ac:dyDescent="0.2">
      <c r="A5" s="58"/>
      <c r="B5" s="58"/>
      <c r="C5" s="58"/>
      <c r="D5" s="58"/>
      <c r="E5" s="58"/>
      <c r="F5" s="58"/>
      <c r="G5" s="99"/>
      <c r="H5" s="99"/>
      <c r="I5" s="99"/>
    </row>
    <row r="6" spans="1:9" ht="15.75" customHeight="1" x14ac:dyDescent="0.25">
      <c r="A6" s="58"/>
      <c r="B6" s="58"/>
      <c r="C6" s="58"/>
      <c r="D6" s="58"/>
      <c r="E6" s="58"/>
      <c r="F6" s="58"/>
      <c r="G6" s="58"/>
      <c r="H6" s="58"/>
      <c r="I6" s="9"/>
    </row>
    <row r="7" spans="1:9" ht="18.75" customHeight="1" x14ac:dyDescent="0.3">
      <c r="A7" s="58"/>
      <c r="B7" s="58"/>
      <c r="C7" s="58"/>
      <c r="D7" s="58"/>
      <c r="E7" s="58"/>
      <c r="F7" s="58"/>
      <c r="G7" s="59" t="s">
        <v>153</v>
      </c>
      <c r="H7" s="58"/>
      <c r="I7" s="9"/>
    </row>
    <row r="8" spans="1:9" ht="15.75" customHeight="1" x14ac:dyDescent="0.25">
      <c r="A8" s="58"/>
      <c r="B8" s="58"/>
      <c r="C8" s="58"/>
      <c r="D8" s="58"/>
      <c r="E8" s="58"/>
      <c r="F8" s="58"/>
      <c r="G8" s="58"/>
      <c r="H8" s="58"/>
      <c r="I8" s="9"/>
    </row>
    <row r="9" spans="1:9" ht="15.75" customHeight="1" x14ac:dyDescent="0.25">
      <c r="A9" s="21" t="s">
        <v>60</v>
      </c>
      <c r="B9" s="33"/>
      <c r="C9" s="33"/>
      <c r="D9" s="83">
        <v>101325856</v>
      </c>
      <c r="E9" s="58"/>
      <c r="F9" s="58"/>
      <c r="G9" s="100" t="s">
        <v>192</v>
      </c>
      <c r="H9" s="100"/>
      <c r="I9" s="100"/>
    </row>
    <row r="10" spans="1:9" ht="12.75" customHeight="1" x14ac:dyDescent="0.2">
      <c r="A10" s="58"/>
      <c r="B10" s="58"/>
      <c r="C10" s="58"/>
      <c r="D10" s="58"/>
      <c r="E10" s="58"/>
      <c r="F10" s="58"/>
      <c r="G10" s="100"/>
      <c r="H10" s="100"/>
      <c r="I10" s="100"/>
    </row>
    <row r="11" spans="1:9" ht="12.75" customHeight="1" x14ac:dyDescent="0.2">
      <c r="A11" s="33"/>
      <c r="B11" s="33"/>
      <c r="C11" s="58"/>
      <c r="D11" s="33"/>
      <c r="E11" s="58"/>
      <c r="F11" s="58"/>
      <c r="G11" s="100"/>
      <c r="H11" s="100"/>
      <c r="I11" s="100"/>
    </row>
    <row r="12" spans="1:9" ht="15" customHeight="1" x14ac:dyDescent="0.25">
      <c r="A12" s="21" t="s">
        <v>61</v>
      </c>
      <c r="B12" s="58"/>
      <c r="C12" s="58"/>
      <c r="D12" s="33"/>
      <c r="E12" s="58"/>
      <c r="F12" s="58"/>
      <c r="G12" s="100"/>
      <c r="H12" s="100"/>
      <c r="I12" s="100"/>
    </row>
    <row r="13" spans="1:9" ht="15.75" customHeight="1" x14ac:dyDescent="0.2">
      <c r="A13" s="101" t="s">
        <v>176</v>
      </c>
      <c r="B13" s="102"/>
      <c r="C13" s="102"/>
      <c r="D13" s="102"/>
      <c r="E13" s="103"/>
      <c r="F13" s="58"/>
      <c r="G13" s="100"/>
      <c r="H13" s="100"/>
      <c r="I13" s="100"/>
    </row>
    <row r="14" spans="1:9" ht="30" customHeight="1" x14ac:dyDescent="0.25">
      <c r="A14" s="104" t="s">
        <v>173</v>
      </c>
      <c r="B14" s="104"/>
      <c r="C14" s="104"/>
      <c r="D14" s="104"/>
      <c r="E14" s="104"/>
      <c r="F14" s="58"/>
      <c r="G14" s="100"/>
      <c r="H14" s="100"/>
      <c r="I14" s="100"/>
    </row>
    <row r="15" spans="1:9" ht="63" customHeight="1" x14ac:dyDescent="0.2">
      <c r="A15" s="105" t="s">
        <v>181</v>
      </c>
      <c r="B15" s="106"/>
      <c r="C15" s="106"/>
      <c r="D15" s="106"/>
      <c r="E15" s="107"/>
      <c r="F15" s="58"/>
      <c r="G15" s="33"/>
      <c r="H15" s="60"/>
      <c r="I15" s="60"/>
    </row>
    <row r="16" spans="1:9" ht="15.75" customHeight="1" x14ac:dyDescent="0.2">
      <c r="A16" s="33" t="s">
        <v>193</v>
      </c>
      <c r="B16" s="33"/>
      <c r="C16" s="105" t="s">
        <v>177</v>
      </c>
      <c r="D16" s="106"/>
      <c r="E16" s="106"/>
      <c r="F16" s="33"/>
      <c r="G16" s="33"/>
      <c r="H16" s="33"/>
      <c r="I16" s="33"/>
    </row>
    <row r="17" spans="1:9" ht="19.5" customHeight="1" x14ac:dyDescent="0.2">
      <c r="A17" s="108" t="s">
        <v>56</v>
      </c>
      <c r="B17" s="108"/>
      <c r="C17" s="108"/>
      <c r="D17" s="108"/>
      <c r="E17" s="108"/>
      <c r="F17" s="108"/>
      <c r="G17" s="108"/>
      <c r="H17" s="108"/>
      <c r="I17" s="108"/>
    </row>
    <row r="18" spans="1:9" ht="19.5" customHeight="1" x14ac:dyDescent="0.2">
      <c r="A18" s="108" t="s">
        <v>62</v>
      </c>
      <c r="B18" s="108"/>
      <c r="C18" s="108"/>
      <c r="D18" s="108"/>
      <c r="E18" s="108"/>
      <c r="F18" s="108"/>
      <c r="G18" s="108"/>
      <c r="H18" s="108"/>
      <c r="I18" s="108"/>
    </row>
    <row r="19" spans="1:9" ht="19.5" customHeight="1" x14ac:dyDescent="0.2">
      <c r="A19" s="33"/>
      <c r="B19" s="108" t="s">
        <v>84</v>
      </c>
      <c r="C19" s="108"/>
      <c r="D19" s="109"/>
      <c r="E19" s="96">
        <v>43466</v>
      </c>
      <c r="F19" s="97"/>
      <c r="G19" s="98"/>
      <c r="H19" s="33"/>
      <c r="I19" s="33"/>
    </row>
    <row r="20" spans="1:9" ht="12.75" customHeight="1" x14ac:dyDescent="0.2">
      <c r="A20" s="33"/>
      <c r="B20" s="33"/>
      <c r="C20" s="33"/>
      <c r="D20" s="33"/>
      <c r="E20" s="33"/>
      <c r="F20" s="33"/>
      <c r="G20" s="33"/>
      <c r="H20" s="33"/>
      <c r="I20" s="33"/>
    </row>
    <row r="21" spans="1:9" ht="15.75" customHeight="1" x14ac:dyDescent="0.2">
      <c r="A21" s="95" t="s">
        <v>37</v>
      </c>
      <c r="B21" s="95"/>
      <c r="C21" s="95"/>
      <c r="D21" s="95"/>
      <c r="E21" s="95"/>
      <c r="F21" s="95"/>
      <c r="G21" s="95"/>
      <c r="H21" s="95"/>
      <c r="I21" s="95"/>
    </row>
    <row r="22" spans="1:9" ht="15.75" customHeight="1" x14ac:dyDescent="0.2">
      <c r="A22" s="95" t="s">
        <v>38</v>
      </c>
      <c r="B22" s="95"/>
      <c r="C22" s="95"/>
      <c r="D22" s="95"/>
      <c r="E22" s="95"/>
      <c r="F22" s="95"/>
      <c r="G22" s="95"/>
      <c r="H22" s="95"/>
      <c r="I22" s="95"/>
    </row>
    <row r="23" spans="1:9" ht="12.75" customHeight="1" x14ac:dyDescent="0.2">
      <c r="A23" s="33"/>
      <c r="B23" s="33"/>
      <c r="C23" s="33"/>
      <c r="D23" s="33"/>
      <c r="E23" s="33"/>
      <c r="F23" s="33"/>
      <c r="G23" s="33"/>
      <c r="H23" s="33"/>
      <c r="I23" s="33"/>
    </row>
    <row r="24" spans="1:9" ht="12.75" customHeight="1" x14ac:dyDescent="0.2">
      <c r="A24" s="92" t="s">
        <v>0</v>
      </c>
      <c r="B24" s="92" t="s">
        <v>35</v>
      </c>
      <c r="C24" s="92" t="s">
        <v>74</v>
      </c>
      <c r="D24" s="84" t="s">
        <v>75</v>
      </c>
      <c r="E24" s="85"/>
      <c r="F24" s="86"/>
      <c r="G24" s="84" t="s">
        <v>1</v>
      </c>
      <c r="H24" s="85"/>
      <c r="I24" s="86"/>
    </row>
    <row r="25" spans="1:9" ht="12.75" customHeight="1" x14ac:dyDescent="0.2">
      <c r="A25" s="93"/>
      <c r="B25" s="93"/>
      <c r="C25" s="93"/>
      <c r="D25" s="87"/>
      <c r="E25" s="88"/>
      <c r="F25" s="89"/>
      <c r="G25" s="87"/>
      <c r="H25" s="88"/>
      <c r="I25" s="89"/>
    </row>
    <row r="26" spans="1:9" ht="12.75" customHeight="1" x14ac:dyDescent="0.2">
      <c r="A26" s="93"/>
      <c r="B26" s="93"/>
      <c r="C26" s="93"/>
      <c r="D26" s="90" t="s">
        <v>2</v>
      </c>
      <c r="E26" s="91"/>
      <c r="F26" s="92" t="s">
        <v>148</v>
      </c>
      <c r="G26" s="90" t="s">
        <v>2</v>
      </c>
      <c r="H26" s="91"/>
      <c r="I26" s="92" t="s">
        <v>148</v>
      </c>
    </row>
    <row r="27" spans="1:9" ht="12.75" customHeight="1" x14ac:dyDescent="0.2">
      <c r="A27" s="93"/>
      <c r="B27" s="93"/>
      <c r="C27" s="93"/>
      <c r="D27" s="92" t="s">
        <v>76</v>
      </c>
      <c r="E27" s="92" t="s">
        <v>77</v>
      </c>
      <c r="F27" s="93"/>
      <c r="G27" s="92" t="s">
        <v>76</v>
      </c>
      <c r="H27" s="92" t="s">
        <v>77</v>
      </c>
      <c r="I27" s="93"/>
    </row>
    <row r="28" spans="1:9" ht="12.75" customHeight="1" x14ac:dyDescent="0.2">
      <c r="A28" s="93"/>
      <c r="B28" s="93"/>
      <c r="C28" s="93"/>
      <c r="D28" s="93"/>
      <c r="E28" s="93"/>
      <c r="F28" s="93"/>
      <c r="G28" s="93"/>
      <c r="H28" s="93"/>
      <c r="I28" s="93"/>
    </row>
    <row r="29" spans="1:9" ht="12.75" customHeight="1" x14ac:dyDescent="0.2">
      <c r="A29" s="94"/>
      <c r="B29" s="94"/>
      <c r="C29" s="94"/>
      <c r="D29" s="94"/>
      <c r="E29" s="94"/>
      <c r="F29" s="94"/>
      <c r="G29" s="94"/>
      <c r="H29" s="94"/>
      <c r="I29" s="94"/>
    </row>
    <row r="30" spans="1:9" ht="12.75" customHeight="1" x14ac:dyDescent="0.2">
      <c r="A30" s="49">
        <v>1</v>
      </c>
      <c r="B30" s="49">
        <v>2</v>
      </c>
      <c r="C30" s="49">
        <v>3</v>
      </c>
      <c r="D30" s="49">
        <v>4</v>
      </c>
      <c r="E30" s="49">
        <v>5</v>
      </c>
      <c r="F30" s="49">
        <v>6</v>
      </c>
      <c r="G30" s="49">
        <v>7</v>
      </c>
      <c r="H30" s="49">
        <v>8</v>
      </c>
      <c r="I30" s="49">
        <v>9</v>
      </c>
    </row>
    <row r="31" spans="1:9" ht="38.25" customHeight="1" x14ac:dyDescent="0.2">
      <c r="A31" s="50" t="s">
        <v>182</v>
      </c>
      <c r="B31" s="51" t="s">
        <v>22</v>
      </c>
      <c r="C31" s="51"/>
      <c r="D31" s="61">
        <v>0</v>
      </c>
      <c r="E31" s="61">
        <v>0</v>
      </c>
      <c r="F31" s="62">
        <v>0</v>
      </c>
      <c r="G31" s="61">
        <v>0</v>
      </c>
      <c r="H31" s="61">
        <v>0</v>
      </c>
      <c r="I31" s="63">
        <v>0</v>
      </c>
    </row>
    <row r="32" spans="1:9" ht="12.75" customHeight="1" x14ac:dyDescent="0.2">
      <c r="A32" s="52" t="s">
        <v>3</v>
      </c>
      <c r="B32" s="53"/>
      <c r="C32" s="54" t="s">
        <v>78</v>
      </c>
      <c r="D32" s="64"/>
      <c r="E32" s="64"/>
      <c r="F32" s="65"/>
      <c r="G32" s="64"/>
      <c r="H32" s="64"/>
      <c r="I32" s="66"/>
    </row>
    <row r="33" spans="1:9" ht="12.75" customHeight="1" x14ac:dyDescent="0.2">
      <c r="A33" s="52" t="s">
        <v>4</v>
      </c>
      <c r="B33" s="53"/>
      <c r="C33" s="54" t="s">
        <v>79</v>
      </c>
      <c r="D33" s="64"/>
      <c r="E33" s="64"/>
      <c r="F33" s="65"/>
      <c r="G33" s="64"/>
      <c r="H33" s="64"/>
      <c r="I33" s="66"/>
    </row>
    <row r="34" spans="1:9" ht="12.75" customHeight="1" x14ac:dyDescent="0.2">
      <c r="A34" s="52" t="s">
        <v>93</v>
      </c>
      <c r="B34" s="53"/>
      <c r="C34" s="54" t="s">
        <v>23</v>
      </c>
      <c r="D34" s="61"/>
      <c r="E34" s="61"/>
      <c r="F34" s="62"/>
      <c r="G34" s="61"/>
      <c r="H34" s="61"/>
      <c r="I34" s="63"/>
    </row>
    <row r="35" spans="1:9" ht="12.75" customHeight="1" x14ac:dyDescent="0.2">
      <c r="A35" s="55" t="s">
        <v>5</v>
      </c>
      <c r="B35" s="56" t="s">
        <v>80</v>
      </c>
      <c r="C35" s="56"/>
      <c r="D35" s="64">
        <v>0</v>
      </c>
      <c r="E35" s="64">
        <v>0</v>
      </c>
      <c r="F35" s="65">
        <v>0</v>
      </c>
      <c r="G35" s="64">
        <v>0</v>
      </c>
      <c r="H35" s="64">
        <v>0</v>
      </c>
      <c r="I35" s="66">
        <v>0</v>
      </c>
    </row>
    <row r="36" spans="1:9" ht="12.75" customHeight="1" x14ac:dyDescent="0.2">
      <c r="A36" s="55" t="s">
        <v>3</v>
      </c>
      <c r="B36" s="57"/>
      <c r="C36" s="54" t="s">
        <v>78</v>
      </c>
      <c r="D36" s="67"/>
      <c r="E36" s="67"/>
      <c r="F36" s="68"/>
      <c r="G36" s="67"/>
      <c r="H36" s="67"/>
      <c r="I36" s="68"/>
    </row>
    <row r="37" spans="1:9" ht="12.75" customHeight="1" x14ac:dyDescent="0.2">
      <c r="A37" s="55" t="s">
        <v>4</v>
      </c>
      <c r="B37" s="57"/>
      <c r="C37" s="54" t="s">
        <v>79</v>
      </c>
      <c r="D37" s="67"/>
      <c r="E37" s="67"/>
      <c r="F37" s="68"/>
      <c r="G37" s="67"/>
      <c r="H37" s="67"/>
      <c r="I37" s="68"/>
    </row>
    <row r="38" spans="1:9" ht="12.75" customHeight="1" x14ac:dyDescent="0.2">
      <c r="A38" s="55" t="s">
        <v>93</v>
      </c>
      <c r="B38" s="53"/>
      <c r="C38" s="54" t="s">
        <v>23</v>
      </c>
      <c r="D38" s="67"/>
      <c r="E38" s="67"/>
      <c r="F38" s="68"/>
      <c r="G38" s="67"/>
      <c r="H38" s="67"/>
      <c r="I38" s="68"/>
    </row>
    <row r="39" spans="1:9" ht="25.5" customHeight="1" x14ac:dyDescent="0.2">
      <c r="A39" s="55" t="s">
        <v>110</v>
      </c>
      <c r="B39" s="57" t="s">
        <v>6</v>
      </c>
      <c r="C39" s="57"/>
      <c r="D39" s="69">
        <v>0</v>
      </c>
      <c r="E39" s="69">
        <v>0</v>
      </c>
      <c r="F39" s="70">
        <v>0</v>
      </c>
      <c r="G39" s="69">
        <v>0</v>
      </c>
      <c r="H39" s="69">
        <v>0</v>
      </c>
      <c r="I39" s="70">
        <v>0</v>
      </c>
    </row>
    <row r="40" spans="1:9" ht="12.75" customHeight="1" x14ac:dyDescent="0.2">
      <c r="A40" s="55" t="s">
        <v>3</v>
      </c>
      <c r="B40" s="57"/>
      <c r="C40" s="54" t="s">
        <v>78</v>
      </c>
      <c r="D40" s="71"/>
      <c r="E40" s="71"/>
      <c r="F40" s="72"/>
      <c r="G40" s="71"/>
      <c r="H40" s="71"/>
      <c r="I40" s="72"/>
    </row>
    <row r="41" spans="1:9" ht="12.75" customHeight="1" x14ac:dyDescent="0.2">
      <c r="A41" s="55" t="s">
        <v>4</v>
      </c>
      <c r="B41" s="57"/>
      <c r="C41" s="54" t="s">
        <v>79</v>
      </c>
      <c r="D41" s="71"/>
      <c r="E41" s="71"/>
      <c r="F41" s="72"/>
      <c r="G41" s="71"/>
      <c r="H41" s="71"/>
      <c r="I41" s="72"/>
    </row>
    <row r="42" spans="1:9" ht="12.75" customHeight="1" x14ac:dyDescent="0.2">
      <c r="A42" s="55" t="s">
        <v>93</v>
      </c>
      <c r="B42" s="53"/>
      <c r="C42" s="54" t="s">
        <v>23</v>
      </c>
      <c r="D42" s="71"/>
      <c r="E42" s="71"/>
      <c r="F42" s="72"/>
      <c r="G42" s="71"/>
      <c r="H42" s="71"/>
      <c r="I42" s="72"/>
    </row>
    <row r="43" spans="1:9" ht="25.5" customHeight="1" x14ac:dyDescent="0.2">
      <c r="A43" s="55" t="s">
        <v>183</v>
      </c>
      <c r="B43" s="57" t="s">
        <v>7</v>
      </c>
      <c r="C43" s="57"/>
      <c r="D43" s="69">
        <v>0</v>
      </c>
      <c r="E43" s="69">
        <v>0</v>
      </c>
      <c r="F43" s="70">
        <v>0</v>
      </c>
      <c r="G43" s="69">
        <v>0</v>
      </c>
      <c r="H43" s="69">
        <v>0</v>
      </c>
      <c r="I43" s="70">
        <v>0</v>
      </c>
    </row>
    <row r="44" spans="1:9" ht="12.75" customHeight="1" x14ac:dyDescent="0.2">
      <c r="A44" s="55" t="s">
        <v>3</v>
      </c>
      <c r="B44" s="57"/>
      <c r="C44" s="54" t="s">
        <v>78</v>
      </c>
      <c r="D44" s="71"/>
      <c r="E44" s="71"/>
      <c r="F44" s="72"/>
      <c r="G44" s="71"/>
      <c r="H44" s="71"/>
      <c r="I44" s="72"/>
    </row>
    <row r="45" spans="1:9" ht="12.75" customHeight="1" x14ac:dyDescent="0.2">
      <c r="A45" s="55" t="s">
        <v>4</v>
      </c>
      <c r="B45" s="57"/>
      <c r="C45" s="54" t="s">
        <v>79</v>
      </c>
      <c r="D45" s="71"/>
      <c r="E45" s="71"/>
      <c r="F45" s="72"/>
      <c r="G45" s="71"/>
      <c r="H45" s="71"/>
      <c r="I45" s="72"/>
    </row>
    <row r="46" spans="1:9" ht="12.75" customHeight="1" x14ac:dyDescent="0.2">
      <c r="A46" s="55" t="s">
        <v>93</v>
      </c>
      <c r="B46" s="53"/>
      <c r="C46" s="54" t="s">
        <v>23</v>
      </c>
      <c r="D46" s="71"/>
      <c r="E46" s="71"/>
      <c r="F46" s="72"/>
      <c r="G46" s="71"/>
      <c r="H46" s="71"/>
      <c r="I46" s="72"/>
    </row>
    <row r="47" spans="1:9" ht="12.75" customHeight="1" x14ac:dyDescent="0.2">
      <c r="A47" s="55" t="s">
        <v>111</v>
      </c>
      <c r="B47" s="57" t="s">
        <v>8</v>
      </c>
      <c r="C47" s="57"/>
      <c r="D47" s="69">
        <v>0</v>
      </c>
      <c r="E47" s="69">
        <v>0</v>
      </c>
      <c r="F47" s="70">
        <v>0</v>
      </c>
      <c r="G47" s="69">
        <v>0</v>
      </c>
      <c r="H47" s="69">
        <v>0</v>
      </c>
      <c r="I47" s="70">
        <v>0</v>
      </c>
    </row>
    <row r="48" spans="1:9" ht="12.75" customHeight="1" x14ac:dyDescent="0.2">
      <c r="A48" s="55" t="s">
        <v>3</v>
      </c>
      <c r="B48" s="57"/>
      <c r="C48" s="54" t="s">
        <v>78</v>
      </c>
      <c r="D48" s="71"/>
      <c r="E48" s="71"/>
      <c r="F48" s="72"/>
      <c r="G48" s="71"/>
      <c r="H48" s="71"/>
      <c r="I48" s="72"/>
    </row>
    <row r="49" spans="1:9" ht="12.75" customHeight="1" x14ac:dyDescent="0.2">
      <c r="A49" s="55" t="s">
        <v>112</v>
      </c>
      <c r="B49" s="53"/>
      <c r="C49" s="54" t="s">
        <v>151</v>
      </c>
      <c r="D49" s="73" t="s">
        <v>69</v>
      </c>
      <c r="E49" s="73" t="s">
        <v>69</v>
      </c>
      <c r="F49" s="73" t="s">
        <v>69</v>
      </c>
      <c r="G49" s="73" t="s">
        <v>69</v>
      </c>
      <c r="H49" s="73" t="s">
        <v>69</v>
      </c>
      <c r="I49" s="73" t="s">
        <v>69</v>
      </c>
    </row>
    <row r="50" spans="1:9" ht="12.75" customHeight="1" x14ac:dyDescent="0.2">
      <c r="A50" s="55" t="s">
        <v>98</v>
      </c>
      <c r="B50" s="53"/>
      <c r="C50" s="54" t="s">
        <v>99</v>
      </c>
      <c r="D50" s="73"/>
      <c r="E50" s="73"/>
      <c r="F50" s="74"/>
      <c r="G50" s="73"/>
      <c r="H50" s="73"/>
      <c r="I50" s="74"/>
    </row>
    <row r="51" spans="1:9" ht="12.75" customHeight="1" x14ac:dyDescent="0.2">
      <c r="A51" s="55" t="s">
        <v>100</v>
      </c>
      <c r="B51" s="53"/>
      <c r="C51" s="54" t="s">
        <v>103</v>
      </c>
      <c r="D51" s="73"/>
      <c r="E51" s="73"/>
      <c r="F51" s="74"/>
      <c r="G51" s="73"/>
      <c r="H51" s="73"/>
      <c r="I51" s="74"/>
    </row>
    <row r="52" spans="1:9" ht="12.75" customHeight="1" x14ac:dyDescent="0.2">
      <c r="A52" s="55" t="s">
        <v>101</v>
      </c>
      <c r="B52" s="53"/>
      <c r="C52" s="54" t="s">
        <v>104</v>
      </c>
      <c r="D52" s="73"/>
      <c r="E52" s="73"/>
      <c r="F52" s="74"/>
      <c r="G52" s="73"/>
      <c r="H52" s="73"/>
      <c r="I52" s="74"/>
    </row>
    <row r="53" spans="1:9" ht="12.75" customHeight="1" x14ac:dyDescent="0.2">
      <c r="A53" s="55" t="s">
        <v>102</v>
      </c>
      <c r="B53" s="53"/>
      <c r="C53" s="54" t="s">
        <v>105</v>
      </c>
      <c r="D53" s="73"/>
      <c r="E53" s="73"/>
      <c r="F53" s="74"/>
      <c r="G53" s="73"/>
      <c r="H53" s="73"/>
      <c r="I53" s="74"/>
    </row>
    <row r="54" spans="1:9" ht="12.75" customHeight="1" x14ac:dyDescent="0.2">
      <c r="A54" s="55" t="s">
        <v>4</v>
      </c>
      <c r="B54" s="57"/>
      <c r="C54" s="54" t="s">
        <v>79</v>
      </c>
      <c r="D54" s="71"/>
      <c r="E54" s="71"/>
      <c r="F54" s="75"/>
      <c r="G54" s="71"/>
      <c r="H54" s="71"/>
      <c r="I54" s="75"/>
    </row>
    <row r="55" spans="1:9" ht="12.75" customHeight="1" x14ac:dyDescent="0.2">
      <c r="A55" s="55" t="s">
        <v>112</v>
      </c>
      <c r="B55" s="53"/>
      <c r="C55" s="54" t="s">
        <v>152</v>
      </c>
      <c r="D55" s="73" t="s">
        <v>69</v>
      </c>
      <c r="E55" s="73" t="s">
        <v>69</v>
      </c>
      <c r="F55" s="73" t="s">
        <v>69</v>
      </c>
      <c r="G55" s="73" t="s">
        <v>69</v>
      </c>
      <c r="H55" s="73" t="s">
        <v>69</v>
      </c>
      <c r="I55" s="73" t="s">
        <v>69</v>
      </c>
    </row>
    <row r="56" spans="1:9" ht="12.75" customHeight="1" x14ac:dyDescent="0.2">
      <c r="A56" s="55" t="s">
        <v>98</v>
      </c>
      <c r="B56" s="53"/>
      <c r="C56" s="54" t="s">
        <v>106</v>
      </c>
      <c r="D56" s="73"/>
      <c r="E56" s="73"/>
      <c r="F56" s="74"/>
      <c r="G56" s="73"/>
      <c r="H56" s="73"/>
      <c r="I56" s="74"/>
    </row>
    <row r="57" spans="1:9" ht="12.75" customHeight="1" x14ac:dyDescent="0.2">
      <c r="A57" s="55" t="s">
        <v>100</v>
      </c>
      <c r="B57" s="53"/>
      <c r="C57" s="54" t="s">
        <v>107</v>
      </c>
      <c r="D57" s="73"/>
      <c r="E57" s="73"/>
      <c r="F57" s="74"/>
      <c r="G57" s="73"/>
      <c r="H57" s="73"/>
      <c r="I57" s="74"/>
    </row>
    <row r="58" spans="1:9" ht="12.75" customHeight="1" x14ac:dyDescent="0.2">
      <c r="A58" s="55" t="s">
        <v>101</v>
      </c>
      <c r="B58" s="53"/>
      <c r="C58" s="54" t="s">
        <v>108</v>
      </c>
      <c r="D58" s="73"/>
      <c r="E58" s="73"/>
      <c r="F58" s="74"/>
      <c r="G58" s="73"/>
      <c r="H58" s="73"/>
      <c r="I58" s="74"/>
    </row>
    <row r="59" spans="1:9" ht="12.75" customHeight="1" x14ac:dyDescent="0.2">
      <c r="A59" s="55" t="s">
        <v>102</v>
      </c>
      <c r="B59" s="53"/>
      <c r="C59" s="54" t="s">
        <v>109</v>
      </c>
      <c r="D59" s="73"/>
      <c r="E59" s="73"/>
      <c r="F59" s="74"/>
      <c r="G59" s="73"/>
      <c r="H59" s="73"/>
      <c r="I59" s="74"/>
    </row>
    <row r="60" spans="1:9" ht="12.75" customHeight="1" x14ac:dyDescent="0.2">
      <c r="A60" s="55" t="s">
        <v>93</v>
      </c>
      <c r="B60" s="53"/>
      <c r="C60" s="54" t="s">
        <v>23</v>
      </c>
      <c r="D60" s="71"/>
      <c r="E60" s="71"/>
      <c r="F60" s="75"/>
      <c r="G60" s="71"/>
      <c r="H60" s="71"/>
      <c r="I60" s="75"/>
    </row>
    <row r="61" spans="1:9" ht="12.75" customHeight="1" x14ac:dyDescent="0.2">
      <c r="A61" s="55" t="s">
        <v>184</v>
      </c>
      <c r="B61" s="57" t="s">
        <v>9</v>
      </c>
      <c r="C61" s="57"/>
      <c r="D61" s="69">
        <v>0</v>
      </c>
      <c r="E61" s="69">
        <v>0</v>
      </c>
      <c r="F61" s="70">
        <v>0</v>
      </c>
      <c r="G61" s="69">
        <v>0</v>
      </c>
      <c r="H61" s="69">
        <v>0</v>
      </c>
      <c r="I61" s="70">
        <v>0</v>
      </c>
    </row>
    <row r="62" spans="1:9" ht="12.75" customHeight="1" x14ac:dyDescent="0.2">
      <c r="A62" s="55" t="s">
        <v>3</v>
      </c>
      <c r="B62" s="57"/>
      <c r="C62" s="54" t="s">
        <v>78</v>
      </c>
      <c r="D62" s="71"/>
      <c r="E62" s="71"/>
      <c r="F62" s="75"/>
      <c r="G62" s="71"/>
      <c r="H62" s="71"/>
      <c r="I62" s="75"/>
    </row>
    <row r="63" spans="1:9" ht="12.75" customHeight="1" x14ac:dyDescent="0.2">
      <c r="A63" s="55" t="s">
        <v>4</v>
      </c>
      <c r="B63" s="57"/>
      <c r="C63" s="54" t="s">
        <v>79</v>
      </c>
      <c r="D63" s="71"/>
      <c r="E63" s="71"/>
      <c r="F63" s="75"/>
      <c r="G63" s="71"/>
      <c r="H63" s="71"/>
      <c r="I63" s="75"/>
    </row>
    <row r="64" spans="1:9" ht="12.75" customHeight="1" x14ac:dyDescent="0.2">
      <c r="A64" s="55" t="s">
        <v>93</v>
      </c>
      <c r="B64" s="53"/>
      <c r="C64" s="54" t="s">
        <v>23</v>
      </c>
      <c r="D64" s="71"/>
      <c r="E64" s="71"/>
      <c r="F64" s="75"/>
      <c r="G64" s="71"/>
      <c r="H64" s="71"/>
      <c r="I64" s="75"/>
    </row>
    <row r="65" spans="1:9" ht="12.75" customHeight="1" x14ac:dyDescent="0.2">
      <c r="A65" s="55" t="s">
        <v>10</v>
      </c>
      <c r="B65" s="57" t="s">
        <v>39</v>
      </c>
      <c r="C65" s="57"/>
      <c r="D65" s="76">
        <v>0</v>
      </c>
      <c r="E65" s="76">
        <v>0</v>
      </c>
      <c r="F65" s="77">
        <v>0</v>
      </c>
      <c r="G65" s="64">
        <v>0</v>
      </c>
      <c r="H65" s="64">
        <v>0</v>
      </c>
      <c r="I65" s="77">
        <v>0</v>
      </c>
    </row>
    <row r="66" spans="1:9" ht="12.75" customHeight="1" x14ac:dyDescent="0.2">
      <c r="A66" s="55" t="s">
        <v>3</v>
      </c>
      <c r="B66" s="57"/>
      <c r="C66" s="54" t="s">
        <v>78</v>
      </c>
      <c r="D66" s="78"/>
      <c r="E66" s="78"/>
      <c r="F66" s="74"/>
      <c r="G66" s="78"/>
      <c r="H66" s="78"/>
      <c r="I66" s="74"/>
    </row>
    <row r="67" spans="1:9" ht="25.5" customHeight="1" x14ac:dyDescent="0.2">
      <c r="A67" s="55" t="s">
        <v>113</v>
      </c>
      <c r="B67" s="53"/>
      <c r="C67" s="54" t="s">
        <v>151</v>
      </c>
      <c r="D67" s="73" t="s">
        <v>69</v>
      </c>
      <c r="E67" s="73" t="s">
        <v>69</v>
      </c>
      <c r="F67" s="73" t="s">
        <v>69</v>
      </c>
      <c r="G67" s="73" t="s">
        <v>69</v>
      </c>
      <c r="H67" s="73" t="s">
        <v>69</v>
      </c>
      <c r="I67" s="73" t="s">
        <v>69</v>
      </c>
    </row>
    <row r="68" spans="1:9" ht="12.75" customHeight="1" x14ac:dyDescent="0.2">
      <c r="A68" s="55" t="s">
        <v>98</v>
      </c>
      <c r="B68" s="53"/>
      <c r="C68" s="54" t="s">
        <v>99</v>
      </c>
      <c r="D68" s="73"/>
      <c r="E68" s="73"/>
      <c r="F68" s="74"/>
      <c r="G68" s="73"/>
      <c r="H68" s="73"/>
      <c r="I68" s="74"/>
    </row>
    <row r="69" spans="1:9" ht="12.75" customHeight="1" x14ac:dyDescent="0.2">
      <c r="A69" s="55" t="s">
        <v>100</v>
      </c>
      <c r="B69" s="53"/>
      <c r="C69" s="54" t="s">
        <v>103</v>
      </c>
      <c r="D69" s="73"/>
      <c r="E69" s="73"/>
      <c r="F69" s="74"/>
      <c r="G69" s="73"/>
      <c r="H69" s="73"/>
      <c r="I69" s="74"/>
    </row>
    <row r="70" spans="1:9" ht="12.75" customHeight="1" x14ac:dyDescent="0.2">
      <c r="A70" s="55" t="s">
        <v>101</v>
      </c>
      <c r="B70" s="53"/>
      <c r="C70" s="54" t="s">
        <v>104</v>
      </c>
      <c r="D70" s="73"/>
      <c r="E70" s="73"/>
      <c r="F70" s="74"/>
      <c r="G70" s="73"/>
      <c r="H70" s="73"/>
      <c r="I70" s="74"/>
    </row>
    <row r="71" spans="1:9" ht="12.75" customHeight="1" x14ac:dyDescent="0.2">
      <c r="A71" s="55" t="s">
        <v>102</v>
      </c>
      <c r="B71" s="53"/>
      <c r="C71" s="54" t="s">
        <v>105</v>
      </c>
      <c r="D71" s="73"/>
      <c r="E71" s="73"/>
      <c r="F71" s="74"/>
      <c r="G71" s="73"/>
      <c r="H71" s="73"/>
      <c r="I71" s="74"/>
    </row>
    <row r="72" spans="1:9" ht="12.75" customHeight="1" x14ac:dyDescent="0.2">
      <c r="A72" s="55" t="s">
        <v>4</v>
      </c>
      <c r="B72" s="57"/>
      <c r="C72" s="54" t="s">
        <v>79</v>
      </c>
      <c r="D72" s="78"/>
      <c r="E72" s="78"/>
      <c r="F72" s="74"/>
      <c r="G72" s="78"/>
      <c r="H72" s="78"/>
      <c r="I72" s="74"/>
    </row>
    <row r="73" spans="1:9" ht="25.5" customHeight="1" x14ac:dyDescent="0.2">
      <c r="A73" s="55" t="s">
        <v>113</v>
      </c>
      <c r="B73" s="53"/>
      <c r="C73" s="54" t="s">
        <v>152</v>
      </c>
      <c r="D73" s="73" t="s">
        <v>69</v>
      </c>
      <c r="E73" s="73" t="s">
        <v>69</v>
      </c>
      <c r="F73" s="73" t="s">
        <v>69</v>
      </c>
      <c r="G73" s="73" t="s">
        <v>69</v>
      </c>
      <c r="H73" s="73" t="s">
        <v>69</v>
      </c>
      <c r="I73" s="73" t="s">
        <v>69</v>
      </c>
    </row>
    <row r="74" spans="1:9" ht="12.75" customHeight="1" x14ac:dyDescent="0.2">
      <c r="A74" s="55" t="s">
        <v>98</v>
      </c>
      <c r="B74" s="53"/>
      <c r="C74" s="54" t="s">
        <v>106</v>
      </c>
      <c r="D74" s="73"/>
      <c r="E74" s="73"/>
      <c r="F74" s="74"/>
      <c r="G74" s="73"/>
      <c r="H74" s="73"/>
      <c r="I74" s="74"/>
    </row>
    <row r="75" spans="1:9" ht="12.75" customHeight="1" x14ac:dyDescent="0.2">
      <c r="A75" s="55" t="s">
        <v>100</v>
      </c>
      <c r="B75" s="53"/>
      <c r="C75" s="54" t="s">
        <v>107</v>
      </c>
      <c r="D75" s="73"/>
      <c r="E75" s="73"/>
      <c r="F75" s="74"/>
      <c r="G75" s="73"/>
      <c r="H75" s="73"/>
      <c r="I75" s="74"/>
    </row>
    <row r="76" spans="1:9" ht="12.75" customHeight="1" x14ac:dyDescent="0.2">
      <c r="A76" s="55" t="s">
        <v>101</v>
      </c>
      <c r="B76" s="53"/>
      <c r="C76" s="54" t="s">
        <v>108</v>
      </c>
      <c r="D76" s="73"/>
      <c r="E76" s="73"/>
      <c r="F76" s="74"/>
      <c r="G76" s="73"/>
      <c r="H76" s="73"/>
      <c r="I76" s="74"/>
    </row>
    <row r="77" spans="1:9" ht="12.75" customHeight="1" x14ac:dyDescent="0.2">
      <c r="A77" s="55" t="s">
        <v>102</v>
      </c>
      <c r="B77" s="53"/>
      <c r="C77" s="54" t="s">
        <v>109</v>
      </c>
      <c r="D77" s="73"/>
      <c r="E77" s="73"/>
      <c r="F77" s="74"/>
      <c r="G77" s="73"/>
      <c r="H77" s="73"/>
      <c r="I77" s="74"/>
    </row>
    <row r="78" spans="1:9" ht="12.75" customHeight="1" x14ac:dyDescent="0.2">
      <c r="A78" s="55" t="s">
        <v>93</v>
      </c>
      <c r="B78" s="53"/>
      <c r="C78" s="54" t="s">
        <v>23</v>
      </c>
      <c r="D78" s="78"/>
      <c r="E78" s="78"/>
      <c r="F78" s="74"/>
      <c r="G78" s="78"/>
      <c r="H78" s="78"/>
      <c r="I78" s="74"/>
    </row>
    <row r="79" spans="1:9" ht="12.75" customHeight="1" x14ac:dyDescent="0.2">
      <c r="A79" s="55" t="s">
        <v>11</v>
      </c>
      <c r="B79" s="57" t="s">
        <v>40</v>
      </c>
      <c r="C79" s="57"/>
      <c r="D79" s="76">
        <v>0</v>
      </c>
      <c r="E79" s="76">
        <v>0</v>
      </c>
      <c r="F79" s="77">
        <v>0</v>
      </c>
      <c r="G79" s="64">
        <v>0</v>
      </c>
      <c r="H79" s="64">
        <v>0</v>
      </c>
      <c r="I79" s="77">
        <v>0</v>
      </c>
    </row>
    <row r="80" spans="1:9" ht="12.75" customHeight="1" x14ac:dyDescent="0.2">
      <c r="A80" s="55" t="s">
        <v>3</v>
      </c>
      <c r="B80" s="57"/>
      <c r="C80" s="54" t="s">
        <v>78</v>
      </c>
      <c r="D80" s="73"/>
      <c r="E80" s="73"/>
      <c r="F80" s="74"/>
      <c r="G80" s="78"/>
      <c r="H80" s="78"/>
      <c r="I80" s="74"/>
    </row>
    <row r="81" spans="1:9" ht="25.5" customHeight="1" x14ac:dyDescent="0.2">
      <c r="A81" s="55" t="s">
        <v>114</v>
      </c>
      <c r="B81" s="53"/>
      <c r="C81" s="54" t="s">
        <v>151</v>
      </c>
      <c r="D81" s="73" t="s">
        <v>69</v>
      </c>
      <c r="E81" s="73" t="s">
        <v>69</v>
      </c>
      <c r="F81" s="73" t="s">
        <v>69</v>
      </c>
      <c r="G81" s="73" t="s">
        <v>69</v>
      </c>
      <c r="H81" s="73" t="s">
        <v>69</v>
      </c>
      <c r="I81" s="73" t="s">
        <v>69</v>
      </c>
    </row>
    <row r="82" spans="1:9" ht="12.75" customHeight="1" x14ac:dyDescent="0.2">
      <c r="A82" s="55" t="s">
        <v>98</v>
      </c>
      <c r="B82" s="53"/>
      <c r="C82" s="54" t="s">
        <v>99</v>
      </c>
      <c r="D82" s="73"/>
      <c r="E82" s="73"/>
      <c r="F82" s="74"/>
      <c r="G82" s="73"/>
      <c r="H82" s="73"/>
      <c r="I82" s="74"/>
    </row>
    <row r="83" spans="1:9" ht="12.75" customHeight="1" x14ac:dyDescent="0.2">
      <c r="A83" s="55" t="s">
        <v>100</v>
      </c>
      <c r="B83" s="53"/>
      <c r="C83" s="54" t="s">
        <v>103</v>
      </c>
      <c r="D83" s="73"/>
      <c r="E83" s="73"/>
      <c r="F83" s="74"/>
      <c r="G83" s="73"/>
      <c r="H83" s="73"/>
      <c r="I83" s="74"/>
    </row>
    <row r="84" spans="1:9" ht="12.75" customHeight="1" x14ac:dyDescent="0.2">
      <c r="A84" s="55" t="s">
        <v>101</v>
      </c>
      <c r="B84" s="53"/>
      <c r="C84" s="54" t="s">
        <v>104</v>
      </c>
      <c r="D84" s="73"/>
      <c r="E84" s="73"/>
      <c r="F84" s="74"/>
      <c r="G84" s="73"/>
      <c r="H84" s="73"/>
      <c r="I84" s="74"/>
    </row>
    <row r="85" spans="1:9" ht="12.75" customHeight="1" x14ac:dyDescent="0.2">
      <c r="A85" s="55" t="s">
        <v>102</v>
      </c>
      <c r="B85" s="53"/>
      <c r="C85" s="54" t="s">
        <v>105</v>
      </c>
      <c r="D85" s="73"/>
      <c r="E85" s="73"/>
      <c r="F85" s="74"/>
      <c r="G85" s="73"/>
      <c r="H85" s="73"/>
      <c r="I85" s="74"/>
    </row>
    <row r="86" spans="1:9" ht="12.75" customHeight="1" x14ac:dyDescent="0.2">
      <c r="A86" s="55" t="s">
        <v>4</v>
      </c>
      <c r="B86" s="57"/>
      <c r="C86" s="54" t="s">
        <v>79</v>
      </c>
      <c r="D86" s="73"/>
      <c r="E86" s="73"/>
      <c r="F86" s="74"/>
      <c r="G86" s="78"/>
      <c r="H86" s="78"/>
      <c r="I86" s="74"/>
    </row>
    <row r="87" spans="1:9" ht="25.5" customHeight="1" x14ac:dyDescent="0.2">
      <c r="A87" s="55" t="s">
        <v>114</v>
      </c>
      <c r="B87" s="53"/>
      <c r="C87" s="54" t="s">
        <v>152</v>
      </c>
      <c r="D87" s="73" t="s">
        <v>69</v>
      </c>
      <c r="E87" s="73" t="s">
        <v>69</v>
      </c>
      <c r="F87" s="73" t="s">
        <v>69</v>
      </c>
      <c r="G87" s="73" t="s">
        <v>69</v>
      </c>
      <c r="H87" s="73" t="s">
        <v>69</v>
      </c>
      <c r="I87" s="73" t="s">
        <v>69</v>
      </c>
    </row>
    <row r="88" spans="1:9" ht="12.75" customHeight="1" x14ac:dyDescent="0.2">
      <c r="A88" s="55" t="s">
        <v>98</v>
      </c>
      <c r="B88" s="53"/>
      <c r="C88" s="54" t="s">
        <v>106</v>
      </c>
      <c r="D88" s="73"/>
      <c r="E88" s="73"/>
      <c r="F88" s="74"/>
      <c r="G88" s="73"/>
      <c r="H88" s="73"/>
      <c r="I88" s="74"/>
    </row>
    <row r="89" spans="1:9" ht="12.75" customHeight="1" x14ac:dyDescent="0.2">
      <c r="A89" s="55" t="s">
        <v>100</v>
      </c>
      <c r="B89" s="53"/>
      <c r="C89" s="54" t="s">
        <v>107</v>
      </c>
      <c r="D89" s="73"/>
      <c r="E89" s="73"/>
      <c r="F89" s="74"/>
      <c r="G89" s="73"/>
      <c r="H89" s="73"/>
      <c r="I89" s="74"/>
    </row>
    <row r="90" spans="1:9" ht="12.75" customHeight="1" x14ac:dyDescent="0.2">
      <c r="A90" s="55" t="s">
        <v>101</v>
      </c>
      <c r="B90" s="53"/>
      <c r="C90" s="54" t="s">
        <v>108</v>
      </c>
      <c r="D90" s="73"/>
      <c r="E90" s="73"/>
      <c r="F90" s="74"/>
      <c r="G90" s="73"/>
      <c r="H90" s="73"/>
      <c r="I90" s="74"/>
    </row>
    <row r="91" spans="1:9" ht="12.75" customHeight="1" x14ac:dyDescent="0.2">
      <c r="A91" s="55" t="s">
        <v>102</v>
      </c>
      <c r="B91" s="53"/>
      <c r="C91" s="54" t="s">
        <v>109</v>
      </c>
      <c r="D91" s="73"/>
      <c r="E91" s="73"/>
      <c r="F91" s="74"/>
      <c r="G91" s="73"/>
      <c r="H91" s="73"/>
      <c r="I91" s="74"/>
    </row>
    <row r="92" spans="1:9" ht="12.75" customHeight="1" x14ac:dyDescent="0.2">
      <c r="A92" s="55" t="s">
        <v>93</v>
      </c>
      <c r="B92" s="53"/>
      <c r="C92" s="54" t="s">
        <v>23</v>
      </c>
      <c r="D92" s="73"/>
      <c r="E92" s="73"/>
      <c r="F92" s="74"/>
      <c r="G92" s="78"/>
      <c r="H92" s="78"/>
      <c r="I92" s="74"/>
    </row>
    <row r="93" spans="1:9" ht="12.75" customHeight="1" x14ac:dyDescent="0.2">
      <c r="A93" s="55" t="s">
        <v>12</v>
      </c>
      <c r="B93" s="57" t="s">
        <v>41</v>
      </c>
      <c r="C93" s="57"/>
      <c r="D93" s="76">
        <v>0</v>
      </c>
      <c r="E93" s="76">
        <v>0</v>
      </c>
      <c r="F93" s="77">
        <v>0</v>
      </c>
      <c r="G93" s="64">
        <v>0</v>
      </c>
      <c r="H93" s="64">
        <v>0</v>
      </c>
      <c r="I93" s="77">
        <v>0</v>
      </c>
    </row>
    <row r="94" spans="1:9" ht="12.75" customHeight="1" x14ac:dyDescent="0.2">
      <c r="A94" s="55" t="s">
        <v>3</v>
      </c>
      <c r="B94" s="57"/>
      <c r="C94" s="54" t="s">
        <v>78</v>
      </c>
      <c r="D94" s="73"/>
      <c r="E94" s="73"/>
      <c r="F94" s="74"/>
      <c r="G94" s="78"/>
      <c r="H94" s="78"/>
      <c r="I94" s="74"/>
    </row>
    <row r="95" spans="1:9" ht="25.5" customHeight="1" x14ac:dyDescent="0.2">
      <c r="A95" s="55" t="s">
        <v>115</v>
      </c>
      <c r="B95" s="53"/>
      <c r="C95" s="54" t="s">
        <v>151</v>
      </c>
      <c r="D95" s="73" t="s">
        <v>69</v>
      </c>
      <c r="E95" s="73" t="s">
        <v>69</v>
      </c>
      <c r="F95" s="73" t="s">
        <v>69</v>
      </c>
      <c r="G95" s="73" t="s">
        <v>69</v>
      </c>
      <c r="H95" s="73" t="s">
        <v>69</v>
      </c>
      <c r="I95" s="73" t="s">
        <v>69</v>
      </c>
    </row>
    <row r="96" spans="1:9" ht="12.75" customHeight="1" x14ac:dyDescent="0.2">
      <c r="A96" s="55" t="s">
        <v>98</v>
      </c>
      <c r="B96" s="53"/>
      <c r="C96" s="54" t="s">
        <v>99</v>
      </c>
      <c r="D96" s="73"/>
      <c r="E96" s="73"/>
      <c r="F96" s="74"/>
      <c r="G96" s="73"/>
      <c r="H96" s="73"/>
      <c r="I96" s="74"/>
    </row>
    <row r="97" spans="1:9" ht="12.75" customHeight="1" x14ac:dyDescent="0.2">
      <c r="A97" s="55" t="s">
        <v>100</v>
      </c>
      <c r="B97" s="53"/>
      <c r="C97" s="54" t="s">
        <v>103</v>
      </c>
      <c r="D97" s="73"/>
      <c r="E97" s="73"/>
      <c r="F97" s="74"/>
      <c r="G97" s="73"/>
      <c r="H97" s="73"/>
      <c r="I97" s="74"/>
    </row>
    <row r="98" spans="1:9" ht="12.75" customHeight="1" x14ac:dyDescent="0.2">
      <c r="A98" s="55" t="s">
        <v>101</v>
      </c>
      <c r="B98" s="53"/>
      <c r="C98" s="54" t="s">
        <v>104</v>
      </c>
      <c r="D98" s="73"/>
      <c r="E98" s="73"/>
      <c r="F98" s="74"/>
      <c r="G98" s="73"/>
      <c r="H98" s="73"/>
      <c r="I98" s="74"/>
    </row>
    <row r="99" spans="1:9" ht="12.75" customHeight="1" x14ac:dyDescent="0.2">
      <c r="A99" s="55" t="s">
        <v>102</v>
      </c>
      <c r="B99" s="53"/>
      <c r="C99" s="54" t="s">
        <v>105</v>
      </c>
      <c r="D99" s="73"/>
      <c r="E99" s="73"/>
      <c r="F99" s="74"/>
      <c r="G99" s="73"/>
      <c r="H99" s="73"/>
      <c r="I99" s="74"/>
    </row>
    <row r="100" spans="1:9" ht="12.75" customHeight="1" x14ac:dyDescent="0.2">
      <c r="A100" s="55" t="s">
        <v>4</v>
      </c>
      <c r="B100" s="57"/>
      <c r="C100" s="54" t="s">
        <v>79</v>
      </c>
      <c r="D100" s="73"/>
      <c r="E100" s="73"/>
      <c r="F100" s="74"/>
      <c r="G100" s="78"/>
      <c r="H100" s="78"/>
      <c r="I100" s="74"/>
    </row>
    <row r="101" spans="1:9" ht="25.5" customHeight="1" x14ac:dyDescent="0.2">
      <c r="A101" s="55" t="s">
        <v>115</v>
      </c>
      <c r="B101" s="53"/>
      <c r="C101" s="54" t="s">
        <v>152</v>
      </c>
      <c r="D101" s="73" t="s">
        <v>69</v>
      </c>
      <c r="E101" s="73" t="s">
        <v>69</v>
      </c>
      <c r="F101" s="73" t="s">
        <v>69</v>
      </c>
      <c r="G101" s="73" t="s">
        <v>69</v>
      </c>
      <c r="H101" s="73" t="s">
        <v>69</v>
      </c>
      <c r="I101" s="73" t="s">
        <v>69</v>
      </c>
    </row>
    <row r="102" spans="1:9" ht="12.75" customHeight="1" x14ac:dyDescent="0.2">
      <c r="A102" s="55" t="s">
        <v>98</v>
      </c>
      <c r="B102" s="53"/>
      <c r="C102" s="54" t="s">
        <v>106</v>
      </c>
      <c r="D102" s="73"/>
      <c r="E102" s="73"/>
      <c r="F102" s="74"/>
      <c r="G102" s="73"/>
      <c r="H102" s="73"/>
      <c r="I102" s="74"/>
    </row>
    <row r="103" spans="1:9" ht="12.75" customHeight="1" x14ac:dyDescent="0.2">
      <c r="A103" s="55" t="s">
        <v>100</v>
      </c>
      <c r="B103" s="53"/>
      <c r="C103" s="54" t="s">
        <v>107</v>
      </c>
      <c r="D103" s="73"/>
      <c r="E103" s="73"/>
      <c r="F103" s="74"/>
      <c r="G103" s="73"/>
      <c r="H103" s="73"/>
      <c r="I103" s="74"/>
    </row>
    <row r="104" spans="1:9" ht="12.75" customHeight="1" x14ac:dyDescent="0.2">
      <c r="A104" s="55" t="s">
        <v>101</v>
      </c>
      <c r="B104" s="53"/>
      <c r="C104" s="54" t="s">
        <v>108</v>
      </c>
      <c r="D104" s="73"/>
      <c r="E104" s="73"/>
      <c r="F104" s="74"/>
      <c r="G104" s="73"/>
      <c r="H104" s="73"/>
      <c r="I104" s="74"/>
    </row>
    <row r="105" spans="1:9" ht="12.75" customHeight="1" x14ac:dyDescent="0.2">
      <c r="A105" s="55" t="s">
        <v>102</v>
      </c>
      <c r="B105" s="53"/>
      <c r="C105" s="54" t="s">
        <v>109</v>
      </c>
      <c r="D105" s="73"/>
      <c r="E105" s="73"/>
      <c r="F105" s="74"/>
      <c r="G105" s="73"/>
      <c r="H105" s="73"/>
      <c r="I105" s="74"/>
    </row>
    <row r="106" spans="1:9" ht="12.75" customHeight="1" x14ac:dyDescent="0.2">
      <c r="A106" s="55" t="s">
        <v>93</v>
      </c>
      <c r="B106" s="53"/>
      <c r="C106" s="54" t="s">
        <v>23</v>
      </c>
      <c r="D106" s="73"/>
      <c r="E106" s="73"/>
      <c r="F106" s="74"/>
      <c r="G106" s="78"/>
      <c r="H106" s="78"/>
      <c r="I106" s="74"/>
    </row>
    <row r="107" spans="1:9" ht="38.25" customHeight="1" x14ac:dyDescent="0.2">
      <c r="A107" s="55" t="s">
        <v>185</v>
      </c>
      <c r="B107" s="57" t="s">
        <v>82</v>
      </c>
      <c r="C107" s="57"/>
      <c r="D107" s="73" t="s">
        <v>69</v>
      </c>
      <c r="E107" s="73" t="s">
        <v>69</v>
      </c>
      <c r="F107" s="73" t="s">
        <v>69</v>
      </c>
      <c r="G107" s="73" t="s">
        <v>69</v>
      </c>
      <c r="H107" s="73" t="s">
        <v>69</v>
      </c>
      <c r="I107" s="73" t="s">
        <v>69</v>
      </c>
    </row>
    <row r="108" spans="1:9" ht="12.75" customHeight="1" x14ac:dyDescent="0.2">
      <c r="A108" s="55" t="s">
        <v>15</v>
      </c>
      <c r="B108" s="57" t="s">
        <v>42</v>
      </c>
      <c r="C108" s="57"/>
      <c r="D108" s="64">
        <v>0</v>
      </c>
      <c r="E108" s="71" t="s">
        <v>13</v>
      </c>
      <c r="F108" s="77">
        <v>0</v>
      </c>
      <c r="G108" s="64">
        <v>0</v>
      </c>
      <c r="H108" s="71" t="s">
        <v>13</v>
      </c>
      <c r="I108" s="77">
        <v>0</v>
      </c>
    </row>
    <row r="109" spans="1:9" ht="12.75" customHeight="1" x14ac:dyDescent="0.2">
      <c r="A109" s="55" t="s">
        <v>3</v>
      </c>
      <c r="B109" s="57"/>
      <c r="C109" s="54" t="s">
        <v>78</v>
      </c>
      <c r="D109" s="71"/>
      <c r="E109" s="71" t="s">
        <v>13</v>
      </c>
      <c r="F109" s="75"/>
      <c r="G109" s="71"/>
      <c r="H109" s="71" t="s">
        <v>13</v>
      </c>
      <c r="I109" s="75"/>
    </row>
    <row r="110" spans="1:9" ht="12.75" customHeight="1" x14ac:dyDescent="0.2">
      <c r="A110" s="55" t="s">
        <v>4</v>
      </c>
      <c r="B110" s="57"/>
      <c r="C110" s="54" t="s">
        <v>79</v>
      </c>
      <c r="D110" s="71"/>
      <c r="E110" s="71" t="s">
        <v>13</v>
      </c>
      <c r="F110" s="75"/>
      <c r="G110" s="71"/>
      <c r="H110" s="71" t="s">
        <v>13</v>
      </c>
      <c r="I110" s="75"/>
    </row>
    <row r="111" spans="1:9" ht="12.75" customHeight="1" x14ac:dyDescent="0.2">
      <c r="A111" s="55" t="s">
        <v>93</v>
      </c>
      <c r="B111" s="53"/>
      <c r="C111" s="54" t="s">
        <v>23</v>
      </c>
      <c r="D111" s="71"/>
      <c r="E111" s="71"/>
      <c r="F111" s="75"/>
      <c r="G111" s="71"/>
      <c r="H111" s="71"/>
      <c r="I111" s="75"/>
    </row>
    <row r="112" spans="1:9" ht="12.75" customHeight="1" x14ac:dyDescent="0.2">
      <c r="A112" s="55" t="s">
        <v>16</v>
      </c>
      <c r="B112" s="57" t="s">
        <v>43</v>
      </c>
      <c r="C112" s="57"/>
      <c r="D112" s="64">
        <v>0</v>
      </c>
      <c r="E112" s="71" t="s">
        <v>13</v>
      </c>
      <c r="F112" s="77">
        <v>0</v>
      </c>
      <c r="G112" s="64">
        <v>0</v>
      </c>
      <c r="H112" s="71" t="s">
        <v>13</v>
      </c>
      <c r="I112" s="77">
        <v>0</v>
      </c>
    </row>
    <row r="113" spans="1:9" ht="12.75" customHeight="1" x14ac:dyDescent="0.2">
      <c r="A113" s="55" t="s">
        <v>3</v>
      </c>
      <c r="B113" s="57"/>
      <c r="C113" s="54" t="s">
        <v>78</v>
      </c>
      <c r="D113" s="71"/>
      <c r="E113" s="71" t="s">
        <v>13</v>
      </c>
      <c r="F113" s="75"/>
      <c r="G113" s="71"/>
      <c r="H113" s="71" t="s">
        <v>13</v>
      </c>
      <c r="I113" s="75"/>
    </row>
    <row r="114" spans="1:9" ht="12.75" customHeight="1" x14ac:dyDescent="0.2">
      <c r="A114" s="55" t="s">
        <v>4</v>
      </c>
      <c r="B114" s="57"/>
      <c r="C114" s="54" t="s">
        <v>79</v>
      </c>
      <c r="D114" s="71"/>
      <c r="E114" s="71" t="s">
        <v>13</v>
      </c>
      <c r="F114" s="75"/>
      <c r="G114" s="71"/>
      <c r="H114" s="71" t="s">
        <v>13</v>
      </c>
      <c r="I114" s="75"/>
    </row>
    <row r="115" spans="1:9" ht="12.75" customHeight="1" x14ac:dyDescent="0.2">
      <c r="A115" s="55" t="s">
        <v>93</v>
      </c>
      <c r="B115" s="53"/>
      <c r="C115" s="54" t="s">
        <v>23</v>
      </c>
      <c r="D115" s="71"/>
      <c r="E115" s="71"/>
      <c r="F115" s="75"/>
      <c r="G115" s="71"/>
      <c r="H115" s="71"/>
      <c r="I115" s="75"/>
    </row>
    <row r="116" spans="1:9" ht="12.75" customHeight="1" x14ac:dyDescent="0.2">
      <c r="A116" s="55" t="s">
        <v>17</v>
      </c>
      <c r="B116" s="57" t="s">
        <v>44</v>
      </c>
      <c r="C116" s="57"/>
      <c r="D116" s="76">
        <v>0</v>
      </c>
      <c r="E116" s="71" t="s">
        <v>13</v>
      </c>
      <c r="F116" s="77">
        <v>0</v>
      </c>
      <c r="G116" s="64">
        <v>0</v>
      </c>
      <c r="H116" s="71" t="s">
        <v>13</v>
      </c>
      <c r="I116" s="77">
        <v>0</v>
      </c>
    </row>
    <row r="117" spans="1:9" ht="12.75" customHeight="1" x14ac:dyDescent="0.2">
      <c r="A117" s="55" t="s">
        <v>3</v>
      </c>
      <c r="B117" s="57"/>
      <c r="C117" s="54" t="s">
        <v>78</v>
      </c>
      <c r="D117" s="71"/>
      <c r="E117" s="71" t="s">
        <v>13</v>
      </c>
      <c r="F117" s="75"/>
      <c r="G117" s="71"/>
      <c r="H117" s="71" t="s">
        <v>13</v>
      </c>
      <c r="I117" s="75"/>
    </row>
    <row r="118" spans="1:9" ht="12.75" customHeight="1" x14ac:dyDescent="0.2">
      <c r="A118" s="55" t="s">
        <v>4</v>
      </c>
      <c r="B118" s="57"/>
      <c r="C118" s="54" t="s">
        <v>79</v>
      </c>
      <c r="D118" s="71"/>
      <c r="E118" s="71" t="s">
        <v>13</v>
      </c>
      <c r="F118" s="75"/>
      <c r="G118" s="71"/>
      <c r="H118" s="71" t="s">
        <v>13</v>
      </c>
      <c r="I118" s="75"/>
    </row>
    <row r="119" spans="1:9" ht="12.75" customHeight="1" x14ac:dyDescent="0.2">
      <c r="A119" s="55" t="s">
        <v>93</v>
      </c>
      <c r="B119" s="53"/>
      <c r="C119" s="54" t="s">
        <v>23</v>
      </c>
      <c r="D119" s="79"/>
      <c r="E119" s="79"/>
      <c r="F119" s="80"/>
      <c r="G119" s="79"/>
      <c r="H119" s="79"/>
      <c r="I119" s="80"/>
    </row>
    <row r="120" spans="1:9" ht="12.75" customHeight="1" x14ac:dyDescent="0.2">
      <c r="A120" s="55" t="s">
        <v>18</v>
      </c>
      <c r="B120" s="57" t="s">
        <v>45</v>
      </c>
      <c r="C120" s="57"/>
      <c r="D120" s="64">
        <v>0</v>
      </c>
      <c r="E120" s="64">
        <v>0</v>
      </c>
      <c r="F120" s="77">
        <v>0</v>
      </c>
      <c r="G120" s="64">
        <v>0</v>
      </c>
      <c r="H120" s="64">
        <v>0</v>
      </c>
      <c r="I120" s="77">
        <v>0</v>
      </c>
    </row>
    <row r="121" spans="1:9" ht="25.5" customHeight="1" x14ac:dyDescent="0.2">
      <c r="A121" s="55" t="s">
        <v>116</v>
      </c>
      <c r="B121" s="57" t="s">
        <v>117</v>
      </c>
      <c r="C121" s="54" t="s">
        <v>97</v>
      </c>
      <c r="D121" s="71" t="s">
        <v>13</v>
      </c>
      <c r="E121" s="71" t="s">
        <v>13</v>
      </c>
      <c r="F121" s="71" t="s">
        <v>13</v>
      </c>
      <c r="G121" s="71" t="s">
        <v>13</v>
      </c>
      <c r="H121" s="71" t="s">
        <v>13</v>
      </c>
      <c r="I121" s="71" t="s">
        <v>13</v>
      </c>
    </row>
    <row r="122" spans="1:9" ht="12.75" customHeight="1" x14ac:dyDescent="0.2">
      <c r="A122" s="55" t="s">
        <v>98</v>
      </c>
      <c r="B122" s="53"/>
      <c r="C122" s="54" t="s">
        <v>118</v>
      </c>
      <c r="D122" s="73"/>
      <c r="E122" s="73"/>
      <c r="F122" s="74"/>
      <c r="G122" s="73"/>
      <c r="H122" s="73"/>
      <c r="I122" s="74"/>
    </row>
    <row r="123" spans="1:9" ht="12.75" customHeight="1" x14ac:dyDescent="0.2">
      <c r="A123" s="55" t="s">
        <v>100</v>
      </c>
      <c r="B123" s="53"/>
      <c r="C123" s="54" t="s">
        <v>119</v>
      </c>
      <c r="D123" s="73"/>
      <c r="E123" s="73"/>
      <c r="F123" s="74"/>
      <c r="G123" s="73"/>
      <c r="H123" s="73"/>
      <c r="I123" s="74"/>
    </row>
    <row r="124" spans="1:9" ht="12.75" customHeight="1" x14ac:dyDescent="0.2">
      <c r="A124" s="55" t="s">
        <v>101</v>
      </c>
      <c r="B124" s="53"/>
      <c r="C124" s="54" t="s">
        <v>120</v>
      </c>
      <c r="D124" s="73"/>
      <c r="E124" s="73"/>
      <c r="F124" s="74"/>
      <c r="G124" s="73"/>
      <c r="H124" s="73"/>
      <c r="I124" s="74"/>
    </row>
    <row r="125" spans="1:9" ht="12.75" customHeight="1" x14ac:dyDescent="0.2">
      <c r="A125" s="55" t="s">
        <v>102</v>
      </c>
      <c r="B125" s="53"/>
      <c r="C125" s="54" t="s">
        <v>121</v>
      </c>
      <c r="D125" s="73"/>
      <c r="E125" s="73"/>
      <c r="F125" s="74"/>
      <c r="G125" s="73"/>
      <c r="H125" s="73"/>
      <c r="I125" s="74"/>
    </row>
    <row r="126" spans="1:9" ht="12.75" customHeight="1" x14ac:dyDescent="0.2">
      <c r="A126" s="55" t="s">
        <v>95</v>
      </c>
      <c r="B126" s="53"/>
      <c r="C126" s="54" t="s">
        <v>23</v>
      </c>
      <c r="D126" s="64"/>
      <c r="E126" s="64"/>
      <c r="F126" s="77"/>
      <c r="G126" s="64"/>
      <c r="H126" s="64"/>
      <c r="I126" s="77"/>
    </row>
    <row r="127" spans="1:9" ht="12.75" customHeight="1" x14ac:dyDescent="0.2">
      <c r="A127" s="55" t="s">
        <v>19</v>
      </c>
      <c r="B127" s="57" t="s">
        <v>46</v>
      </c>
      <c r="C127" s="57"/>
      <c r="D127" s="71">
        <v>0</v>
      </c>
      <c r="E127" s="71" t="s">
        <v>13</v>
      </c>
      <c r="F127" s="71" t="s">
        <v>14</v>
      </c>
      <c r="G127" s="71">
        <v>0</v>
      </c>
      <c r="H127" s="71" t="s">
        <v>13</v>
      </c>
      <c r="I127" s="71" t="s">
        <v>14</v>
      </c>
    </row>
    <row r="128" spans="1:9" ht="12.75" customHeight="1" x14ac:dyDescent="0.2">
      <c r="A128" s="55" t="s">
        <v>186</v>
      </c>
      <c r="B128" s="57" t="s">
        <v>20</v>
      </c>
      <c r="C128" s="57" t="s">
        <v>83</v>
      </c>
      <c r="D128" s="71" t="s">
        <v>13</v>
      </c>
      <c r="E128" s="81"/>
      <c r="F128" s="82"/>
      <c r="G128" s="71" t="s">
        <v>13</v>
      </c>
      <c r="H128" s="81"/>
      <c r="I128" s="82"/>
    </row>
    <row r="129" spans="1:9" ht="12.75" customHeight="1" x14ac:dyDescent="0.2">
      <c r="A129" s="55" t="s">
        <v>187</v>
      </c>
      <c r="B129" s="57" t="s">
        <v>21</v>
      </c>
      <c r="C129" s="57" t="s">
        <v>94</v>
      </c>
      <c r="D129" s="71" t="s">
        <v>13</v>
      </c>
      <c r="E129" s="71"/>
      <c r="F129" s="75"/>
      <c r="G129" s="71" t="s">
        <v>13</v>
      </c>
      <c r="H129" s="71"/>
      <c r="I129" s="75"/>
    </row>
    <row r="130" spans="1:9" ht="38.25" customHeight="1" x14ac:dyDescent="0.2">
      <c r="A130" s="55" t="s">
        <v>188</v>
      </c>
      <c r="B130" s="57" t="s">
        <v>24</v>
      </c>
      <c r="C130" s="57"/>
      <c r="D130" s="71">
        <v>0</v>
      </c>
      <c r="E130" s="71" t="s">
        <v>25</v>
      </c>
      <c r="F130" s="75">
        <v>0</v>
      </c>
      <c r="G130" s="71">
        <v>0</v>
      </c>
      <c r="H130" s="71" t="s">
        <v>13</v>
      </c>
      <c r="I130" s="75">
        <v>0</v>
      </c>
    </row>
    <row r="131" spans="1:9" ht="25.5" customHeight="1" x14ac:dyDescent="0.2">
      <c r="A131" s="55" t="s">
        <v>189</v>
      </c>
      <c r="B131" s="57"/>
      <c r="C131" s="54" t="s">
        <v>97</v>
      </c>
      <c r="D131" s="71" t="s">
        <v>13</v>
      </c>
      <c r="E131" s="71" t="s">
        <v>13</v>
      </c>
      <c r="F131" s="71" t="s">
        <v>13</v>
      </c>
      <c r="G131" s="71" t="s">
        <v>13</v>
      </c>
      <c r="H131" s="71" t="s">
        <v>13</v>
      </c>
      <c r="I131" s="71" t="s">
        <v>13</v>
      </c>
    </row>
    <row r="132" spans="1:9" ht="12.75" customHeight="1" x14ac:dyDescent="0.2">
      <c r="A132" s="55" t="s">
        <v>98</v>
      </c>
      <c r="B132" s="53"/>
      <c r="C132" s="54" t="s">
        <v>118</v>
      </c>
      <c r="D132" s="73"/>
      <c r="E132" s="73"/>
      <c r="F132" s="74"/>
      <c r="G132" s="73"/>
      <c r="H132" s="73"/>
      <c r="I132" s="74"/>
    </row>
    <row r="133" spans="1:9" ht="12.75" customHeight="1" x14ac:dyDescent="0.2">
      <c r="A133" s="55" t="s">
        <v>100</v>
      </c>
      <c r="B133" s="53"/>
      <c r="C133" s="54" t="s">
        <v>119</v>
      </c>
      <c r="D133" s="73"/>
      <c r="E133" s="73"/>
      <c r="F133" s="74"/>
      <c r="G133" s="73"/>
      <c r="H133" s="73"/>
      <c r="I133" s="74"/>
    </row>
    <row r="134" spans="1:9" ht="12.75" customHeight="1" x14ac:dyDescent="0.2">
      <c r="A134" s="55" t="s">
        <v>101</v>
      </c>
      <c r="B134" s="53"/>
      <c r="C134" s="54" t="s">
        <v>120</v>
      </c>
      <c r="D134" s="73"/>
      <c r="E134" s="73"/>
      <c r="F134" s="74"/>
      <c r="G134" s="73"/>
      <c r="H134" s="73"/>
      <c r="I134" s="74"/>
    </row>
    <row r="135" spans="1:9" ht="12.75" customHeight="1" x14ac:dyDescent="0.2">
      <c r="A135" s="55" t="s">
        <v>102</v>
      </c>
      <c r="B135" s="53"/>
      <c r="C135" s="54" t="s">
        <v>121</v>
      </c>
      <c r="D135" s="73"/>
      <c r="E135" s="73"/>
      <c r="F135" s="74"/>
      <c r="G135" s="73"/>
      <c r="H135" s="73"/>
      <c r="I135" s="74"/>
    </row>
    <row r="136" spans="1:9" ht="12.75" customHeight="1" x14ac:dyDescent="0.2">
      <c r="A136" s="55" t="s">
        <v>95</v>
      </c>
      <c r="B136" s="53"/>
      <c r="C136" s="54" t="s">
        <v>23</v>
      </c>
      <c r="D136" s="71"/>
      <c r="E136" s="71"/>
      <c r="F136" s="75"/>
      <c r="G136" s="71"/>
      <c r="H136" s="71"/>
      <c r="I136" s="75"/>
    </row>
    <row r="137" spans="1:9" ht="12.75" customHeight="1" x14ac:dyDescent="0.2">
      <c r="A137" s="55" t="s">
        <v>58</v>
      </c>
      <c r="B137" s="56" t="s">
        <v>59</v>
      </c>
      <c r="C137" s="56"/>
      <c r="D137" s="71" t="s">
        <v>13</v>
      </c>
      <c r="E137" s="76">
        <v>0</v>
      </c>
      <c r="F137" s="77">
        <v>0</v>
      </c>
      <c r="G137" s="71" t="s">
        <v>13</v>
      </c>
      <c r="H137" s="64">
        <v>0</v>
      </c>
      <c r="I137" s="77">
        <v>0</v>
      </c>
    </row>
    <row r="138" spans="1:9" ht="12.75" customHeight="1" x14ac:dyDescent="0.2">
      <c r="A138" s="55" t="s">
        <v>3</v>
      </c>
      <c r="B138" s="57"/>
      <c r="C138" s="54" t="s">
        <v>78</v>
      </c>
      <c r="D138" s="71" t="s">
        <v>13</v>
      </c>
      <c r="E138" s="71"/>
      <c r="F138" s="75"/>
      <c r="G138" s="71" t="s">
        <v>13</v>
      </c>
      <c r="H138" s="71"/>
      <c r="I138" s="75"/>
    </row>
    <row r="139" spans="1:9" ht="12.75" customHeight="1" x14ac:dyDescent="0.2">
      <c r="A139" s="55" t="s">
        <v>4</v>
      </c>
      <c r="B139" s="57"/>
      <c r="C139" s="54" t="s">
        <v>79</v>
      </c>
      <c r="D139" s="71" t="s">
        <v>13</v>
      </c>
      <c r="E139" s="71"/>
      <c r="F139" s="75"/>
      <c r="G139" s="71" t="s">
        <v>13</v>
      </c>
      <c r="H139" s="71"/>
      <c r="I139" s="75"/>
    </row>
    <row r="140" spans="1:9" ht="12.75" customHeight="1" x14ac:dyDescent="0.2">
      <c r="A140" s="55" t="s">
        <v>93</v>
      </c>
      <c r="B140" s="53"/>
      <c r="C140" s="54" t="s">
        <v>23</v>
      </c>
      <c r="D140" s="71" t="s">
        <v>13</v>
      </c>
      <c r="E140" s="71"/>
      <c r="F140" s="75"/>
      <c r="G140" s="71" t="s">
        <v>13</v>
      </c>
      <c r="H140" s="71"/>
      <c r="I140" s="75"/>
    </row>
    <row r="141" spans="1:9" ht="38.25" customHeight="1" x14ac:dyDescent="0.2">
      <c r="A141" s="55" t="s">
        <v>190</v>
      </c>
      <c r="B141" s="57" t="s">
        <v>86</v>
      </c>
      <c r="C141" s="57"/>
      <c r="D141" s="76">
        <v>0</v>
      </c>
      <c r="E141" s="76">
        <v>0</v>
      </c>
      <c r="F141" s="77">
        <v>0</v>
      </c>
      <c r="G141" s="64">
        <v>0</v>
      </c>
      <c r="H141" s="64">
        <v>0</v>
      </c>
      <c r="I141" s="77">
        <v>0</v>
      </c>
    </row>
    <row r="142" spans="1:9" ht="12.75" customHeight="1" x14ac:dyDescent="0.2">
      <c r="A142" s="55" t="s">
        <v>3</v>
      </c>
      <c r="B142" s="57"/>
      <c r="C142" s="54" t="s">
        <v>78</v>
      </c>
      <c r="D142" s="71"/>
      <c r="E142" s="71"/>
      <c r="F142" s="75"/>
      <c r="G142" s="71"/>
      <c r="H142" s="71"/>
      <c r="I142" s="75"/>
    </row>
    <row r="143" spans="1:9" ht="12.75" customHeight="1" x14ac:dyDescent="0.2">
      <c r="A143" s="55" t="s">
        <v>4</v>
      </c>
      <c r="B143" s="57"/>
      <c r="C143" s="54" t="s">
        <v>79</v>
      </c>
      <c r="D143" s="71"/>
      <c r="E143" s="71"/>
      <c r="F143" s="75"/>
      <c r="G143" s="71"/>
      <c r="H143" s="71"/>
      <c r="I143" s="75"/>
    </row>
    <row r="144" spans="1:9" ht="12.75" customHeight="1" x14ac:dyDescent="0.2">
      <c r="A144" s="55" t="s">
        <v>93</v>
      </c>
      <c r="B144" s="53"/>
      <c r="C144" s="54" t="s">
        <v>23</v>
      </c>
      <c r="D144" s="71"/>
      <c r="E144" s="71"/>
      <c r="F144" s="75"/>
      <c r="G144" s="71"/>
      <c r="H144" s="71"/>
      <c r="I144" s="75"/>
    </row>
  </sheetData>
  <mergeCells count="25">
    <mergeCell ref="E19:G19"/>
    <mergeCell ref="G2:I5"/>
    <mergeCell ref="G9:I14"/>
    <mergeCell ref="A13:E13"/>
    <mergeCell ref="A14:E14"/>
    <mergeCell ref="A15:E15"/>
    <mergeCell ref="C16:E16"/>
    <mergeCell ref="A17:I17"/>
    <mergeCell ref="A18:I18"/>
    <mergeCell ref="B19:D19"/>
    <mergeCell ref="A21:I21"/>
    <mergeCell ref="A22:I22"/>
    <mergeCell ref="A24:A29"/>
    <mergeCell ref="B24:B29"/>
    <mergeCell ref="C24:C29"/>
    <mergeCell ref="D24:F25"/>
    <mergeCell ref="G24:I25"/>
    <mergeCell ref="D26:E26"/>
    <mergeCell ref="F26:F29"/>
    <mergeCell ref="G26:H26"/>
    <mergeCell ref="I26:I29"/>
    <mergeCell ref="D27:D29"/>
    <mergeCell ref="E27:E29"/>
    <mergeCell ref="G27:G29"/>
    <mergeCell ref="H27:H29"/>
  </mergeCells>
  <phoneticPr fontId="4" type="noConversion"/>
  <dataValidations count="1">
    <dataValidation type="date" allowBlank="1" showInputMessage="1" showErrorMessage="1" sqref="E19">
      <formula1>43282</formula1>
      <formula2>54789</formula2>
    </dataValidation>
  </dataValidations>
  <hyperlinks>
    <hyperlink ref="C16" r:id="rId1"/>
  </hyperlinks>
  <pageMargins left="0" right="0" top="0.59055118110236227" bottom="0.59055118110236227" header="0.51181102362204722" footer="0.51181102362204722"/>
  <pageSetup paperSize="9" scale="95" orientation="portrait" r:id="rId2"/>
  <rowBreaks count="1" manualBreakCount="1">
    <brk id="1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election activeCell="B3" sqref="B3"/>
    </sheetView>
  </sheetViews>
  <sheetFormatPr defaultRowHeight="12.75" x14ac:dyDescent="0.2"/>
  <cols>
    <col min="1" max="1" width="58.28515625" customWidth="1"/>
    <col min="2" max="2" width="8.5703125" customWidth="1"/>
    <col min="3" max="3" width="13" style="23" customWidth="1"/>
    <col min="4" max="4" width="14.7109375" style="23" customWidth="1"/>
  </cols>
  <sheetData>
    <row r="1" spans="1:7" ht="15.75" x14ac:dyDescent="0.25">
      <c r="A1" s="3"/>
      <c r="B1" s="11" t="s">
        <v>26</v>
      </c>
      <c r="D1" s="29"/>
      <c r="E1" s="1"/>
    </row>
    <row r="2" spans="1:7" ht="15.75" x14ac:dyDescent="0.25">
      <c r="A2" s="2"/>
      <c r="B2" s="11" t="s">
        <v>63</v>
      </c>
      <c r="C2" s="29"/>
      <c r="D2" s="29"/>
    </row>
    <row r="3" spans="1:7" x14ac:dyDescent="0.2">
      <c r="A3" s="3"/>
      <c r="B3" s="7"/>
      <c r="C3" s="29"/>
      <c r="D3" s="29"/>
    </row>
    <row r="4" spans="1:7" ht="62.25" customHeight="1" x14ac:dyDescent="0.2">
      <c r="A4" s="16" t="s">
        <v>27</v>
      </c>
      <c r="B4" s="16" t="s">
        <v>35</v>
      </c>
      <c r="C4" s="16" t="s">
        <v>149</v>
      </c>
      <c r="D4" s="16" t="s">
        <v>150</v>
      </c>
    </row>
    <row r="5" spans="1:7" x14ac:dyDescent="0.2">
      <c r="A5" s="6">
        <v>1</v>
      </c>
      <c r="B5" s="6">
        <v>2</v>
      </c>
      <c r="C5" s="6">
        <v>3</v>
      </c>
      <c r="D5" s="6">
        <v>4</v>
      </c>
    </row>
    <row r="6" spans="1:7" x14ac:dyDescent="0.2">
      <c r="A6" s="5" t="s">
        <v>122</v>
      </c>
      <c r="B6" s="18" t="s">
        <v>47</v>
      </c>
      <c r="C6" s="24">
        <f>SUM(C7:C14)</f>
        <v>23.5</v>
      </c>
      <c r="D6" s="24">
        <f>SUM(D7:D14)</f>
        <v>95.300000000000011</v>
      </c>
    </row>
    <row r="7" spans="1:7" x14ac:dyDescent="0.2">
      <c r="A7" s="22" t="s">
        <v>85</v>
      </c>
      <c r="B7" s="18" t="s">
        <v>48</v>
      </c>
      <c r="C7" s="42">
        <v>2.2000000000000002</v>
      </c>
      <c r="D7" s="42">
        <v>12.4</v>
      </c>
      <c r="F7" s="41"/>
      <c r="G7" s="41"/>
    </row>
    <row r="8" spans="1:7" x14ac:dyDescent="0.2">
      <c r="A8" s="5" t="s">
        <v>28</v>
      </c>
      <c r="B8" s="18" t="s">
        <v>49</v>
      </c>
      <c r="C8" s="43">
        <v>2.4</v>
      </c>
      <c r="D8" s="43">
        <v>3.8</v>
      </c>
      <c r="F8" s="41"/>
      <c r="G8" s="41"/>
    </row>
    <row r="9" spans="1:7" x14ac:dyDescent="0.2">
      <c r="A9" s="5" t="s">
        <v>29</v>
      </c>
      <c r="B9" s="18" t="s">
        <v>50</v>
      </c>
      <c r="C9" s="43">
        <v>10.8</v>
      </c>
      <c r="D9" s="43">
        <v>43.2</v>
      </c>
      <c r="F9" s="41"/>
      <c r="G9" s="41"/>
    </row>
    <row r="10" spans="1:7" ht="12.75" customHeight="1" x14ac:dyDescent="0.2">
      <c r="A10" s="5" t="s">
        <v>30</v>
      </c>
      <c r="B10" s="18" t="s">
        <v>51</v>
      </c>
      <c r="C10" s="43">
        <v>0</v>
      </c>
      <c r="D10" s="43">
        <v>0</v>
      </c>
      <c r="F10" s="41"/>
      <c r="G10" s="41"/>
    </row>
    <row r="11" spans="1:7" x14ac:dyDescent="0.2">
      <c r="A11" s="5" t="s">
        <v>31</v>
      </c>
      <c r="B11" s="18" t="s">
        <v>52</v>
      </c>
      <c r="C11" s="43">
        <v>0</v>
      </c>
      <c r="D11" s="43">
        <v>0</v>
      </c>
      <c r="F11" s="41"/>
      <c r="G11" s="41"/>
    </row>
    <row r="12" spans="1:7" ht="12.75" customHeight="1" x14ac:dyDescent="0.2">
      <c r="A12" s="5" t="s">
        <v>32</v>
      </c>
      <c r="B12" s="18" t="s">
        <v>53</v>
      </c>
      <c r="C12" s="43">
        <v>0</v>
      </c>
      <c r="D12" s="43">
        <v>0</v>
      </c>
      <c r="F12" s="41"/>
      <c r="G12" s="41"/>
    </row>
    <row r="13" spans="1:7" ht="12.75" customHeight="1" x14ac:dyDescent="0.2">
      <c r="A13" s="5" t="s">
        <v>33</v>
      </c>
      <c r="B13" s="18" t="s">
        <v>54</v>
      </c>
      <c r="C13" s="43">
        <v>7.4</v>
      </c>
      <c r="D13" s="43">
        <v>31.5</v>
      </c>
      <c r="F13" s="41"/>
      <c r="G13" s="41"/>
    </row>
    <row r="14" spans="1:7" x14ac:dyDescent="0.2">
      <c r="A14" s="5" t="s">
        <v>154</v>
      </c>
      <c r="B14" s="18" t="s">
        <v>55</v>
      </c>
      <c r="C14" s="43">
        <v>0.7</v>
      </c>
      <c r="D14" s="43">
        <v>4.4000000000000004</v>
      </c>
      <c r="F14" s="41"/>
      <c r="G14" s="41"/>
    </row>
  </sheetData>
  <phoneticPr fontId="4" type="noConversion"/>
  <pageMargins left="0.59055118110236227"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Normal="100" workbookViewId="0">
      <selection activeCell="B3" sqref="B3"/>
    </sheetView>
  </sheetViews>
  <sheetFormatPr defaultRowHeight="12.75" x14ac:dyDescent="0.2"/>
  <cols>
    <col min="1" max="1" width="59" customWidth="1"/>
    <col min="2" max="2" width="10.28515625" customWidth="1"/>
    <col min="3" max="3" width="16.28515625" customWidth="1"/>
    <col min="6" max="6" width="14.5703125" customWidth="1"/>
  </cols>
  <sheetData>
    <row r="1" spans="1:6" ht="15.75" x14ac:dyDescent="0.25">
      <c r="A1" s="17" t="s">
        <v>34</v>
      </c>
      <c r="D1" s="4"/>
      <c r="E1" s="4"/>
      <c r="F1" s="4"/>
    </row>
    <row r="2" spans="1:6" ht="15.75" x14ac:dyDescent="0.25">
      <c r="B2" s="17" t="s">
        <v>155</v>
      </c>
      <c r="D2" s="4"/>
      <c r="E2" s="4"/>
      <c r="F2" s="4"/>
    </row>
    <row r="3" spans="1:6" x14ac:dyDescent="0.2">
      <c r="A3" s="1"/>
      <c r="B3" s="4"/>
      <c r="C3" s="4"/>
      <c r="D3" s="4"/>
      <c r="E3" s="4"/>
      <c r="F3" s="4"/>
    </row>
    <row r="4" spans="1:6" ht="51" customHeight="1" x14ac:dyDescent="0.2">
      <c r="A4" s="25" t="s">
        <v>0</v>
      </c>
      <c r="B4" s="25" t="s">
        <v>35</v>
      </c>
      <c r="C4" s="25" t="s">
        <v>65</v>
      </c>
      <c r="D4" s="8"/>
      <c r="E4" s="8"/>
      <c r="F4" s="8"/>
    </row>
    <row r="5" spans="1:6" ht="19.5" customHeight="1" x14ac:dyDescent="0.2">
      <c r="A5" s="25">
        <v>1</v>
      </c>
      <c r="B5" s="25">
        <v>2</v>
      </c>
      <c r="C5" s="25">
        <v>3</v>
      </c>
      <c r="D5" s="8"/>
      <c r="E5" s="8"/>
      <c r="F5" s="8"/>
    </row>
    <row r="6" spans="1:6" ht="31.5" x14ac:dyDescent="0.25">
      <c r="A6" s="26" t="s">
        <v>156</v>
      </c>
      <c r="B6" s="28" t="s">
        <v>96</v>
      </c>
      <c r="C6" s="26">
        <v>32</v>
      </c>
      <c r="D6" s="8"/>
      <c r="E6" s="8"/>
      <c r="F6" s="8"/>
    </row>
    <row r="7" spans="1:6" ht="31.5" x14ac:dyDescent="0.25">
      <c r="A7" s="26" t="s">
        <v>157</v>
      </c>
      <c r="B7" s="28" t="s">
        <v>87</v>
      </c>
      <c r="C7" s="26">
        <v>65</v>
      </c>
      <c r="D7" s="8"/>
      <c r="E7" s="8"/>
      <c r="F7" s="8"/>
    </row>
    <row r="8" spans="1:6" ht="31.5" x14ac:dyDescent="0.25">
      <c r="A8" s="26" t="s">
        <v>158</v>
      </c>
      <c r="B8" s="28" t="s">
        <v>88</v>
      </c>
      <c r="C8" s="26">
        <v>1</v>
      </c>
      <c r="D8" s="8"/>
      <c r="E8" s="8"/>
      <c r="F8" s="8"/>
    </row>
    <row r="9" spans="1:6" ht="47.25" x14ac:dyDescent="0.25">
      <c r="A9" s="26" t="s">
        <v>169</v>
      </c>
      <c r="B9" s="28" t="s">
        <v>89</v>
      </c>
      <c r="C9" s="26">
        <v>483</v>
      </c>
      <c r="D9" s="8"/>
      <c r="E9" s="8"/>
      <c r="F9" s="8"/>
    </row>
    <row r="10" spans="1:6" ht="21.75" customHeight="1" x14ac:dyDescent="0.25">
      <c r="A10" s="26" t="s">
        <v>168</v>
      </c>
      <c r="B10" s="28" t="s">
        <v>123</v>
      </c>
      <c r="C10" s="40">
        <v>12</v>
      </c>
      <c r="D10" s="8"/>
      <c r="E10" s="8"/>
      <c r="F10" s="8"/>
    </row>
    <row r="11" spans="1:6" ht="21" customHeight="1" x14ac:dyDescent="0.25">
      <c r="A11" s="26" t="s">
        <v>170</v>
      </c>
      <c r="B11" s="28" t="s">
        <v>124</v>
      </c>
      <c r="C11" s="40"/>
      <c r="D11" s="8"/>
      <c r="E11" s="8"/>
      <c r="F11" s="8"/>
    </row>
    <row r="12" spans="1:6" ht="15.75" x14ac:dyDescent="0.25">
      <c r="A12" s="26" t="s">
        <v>171</v>
      </c>
      <c r="B12" s="28" t="s">
        <v>125</v>
      </c>
      <c r="C12" s="40"/>
      <c r="D12" s="8"/>
      <c r="E12" s="8"/>
      <c r="F12" s="8"/>
    </row>
    <row r="13" spans="1:6" ht="18.75" customHeight="1" x14ac:dyDescent="0.25">
      <c r="A13" s="26" t="s">
        <v>172</v>
      </c>
      <c r="B13" s="28" t="s">
        <v>126</v>
      </c>
      <c r="C13" s="40"/>
      <c r="D13" s="8"/>
      <c r="E13" s="8"/>
      <c r="F13" s="8"/>
    </row>
    <row r="14" spans="1:6" ht="31.5" x14ac:dyDescent="0.25">
      <c r="A14" s="26" t="s">
        <v>175</v>
      </c>
      <c r="B14" s="28" t="s">
        <v>90</v>
      </c>
      <c r="C14" s="40">
        <v>13405</v>
      </c>
      <c r="D14" s="8"/>
      <c r="E14" s="8"/>
      <c r="F14" s="8"/>
    </row>
    <row r="15" spans="1:6" ht="21.75" customHeight="1" x14ac:dyDescent="0.25">
      <c r="A15" s="26" t="s">
        <v>168</v>
      </c>
      <c r="B15" s="28" t="s">
        <v>127</v>
      </c>
      <c r="C15" s="40">
        <v>29</v>
      </c>
      <c r="D15" s="8"/>
      <c r="E15" s="8"/>
      <c r="F15" s="8"/>
    </row>
    <row r="16" spans="1:6" ht="21" customHeight="1" x14ac:dyDescent="0.25">
      <c r="A16" s="26" t="s">
        <v>170</v>
      </c>
      <c r="B16" s="28" t="s">
        <v>128</v>
      </c>
      <c r="C16" s="26"/>
      <c r="D16" s="8"/>
      <c r="E16" s="8"/>
      <c r="F16" s="8"/>
    </row>
    <row r="17" spans="1:6" ht="15.75" x14ac:dyDescent="0.25">
      <c r="A17" s="26" t="s">
        <v>171</v>
      </c>
      <c r="B17" s="28" t="s">
        <v>129</v>
      </c>
      <c r="C17" s="26"/>
      <c r="D17" s="8"/>
      <c r="E17" s="8"/>
      <c r="F17" s="8"/>
    </row>
    <row r="18" spans="1:6" ht="18.75" customHeight="1" x14ac:dyDescent="0.25">
      <c r="A18" s="26" t="s">
        <v>172</v>
      </c>
      <c r="B18" s="28" t="s">
        <v>130</v>
      </c>
      <c r="C18" s="26"/>
      <c r="D18" s="8"/>
      <c r="E18" s="8"/>
      <c r="F18" s="8"/>
    </row>
    <row r="19" spans="1:6" ht="15.75" customHeight="1" x14ac:dyDescent="0.25">
      <c r="A19" s="26" t="s">
        <v>92</v>
      </c>
      <c r="B19" s="28" t="s">
        <v>91</v>
      </c>
      <c r="C19" s="26">
        <v>341</v>
      </c>
      <c r="D19" s="8"/>
      <c r="E19" s="8"/>
      <c r="F19" s="8"/>
    </row>
    <row r="20" spans="1:6" x14ac:dyDescent="0.2">
      <c r="A20" s="8"/>
      <c r="B20" s="10"/>
      <c r="C20" s="10"/>
      <c r="D20" s="10"/>
      <c r="E20" s="10"/>
      <c r="F20" s="8"/>
    </row>
    <row r="21" spans="1:6" x14ac:dyDescent="0.2">
      <c r="A21" s="8"/>
      <c r="B21" s="10"/>
      <c r="C21" s="10"/>
      <c r="D21" s="10"/>
      <c r="E21" s="10"/>
      <c r="F21" s="8"/>
    </row>
    <row r="22" spans="1:6" x14ac:dyDescent="0.2">
      <c r="A22" s="8"/>
      <c r="B22" s="8"/>
      <c r="C22" s="8"/>
      <c r="D22" s="8"/>
      <c r="E22" s="8"/>
      <c r="F22" s="8"/>
    </row>
  </sheetData>
  <phoneticPr fontId="4" type="noConversion"/>
  <pageMargins left="0.78740157480314965"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workbookViewId="0">
      <selection activeCell="B3" sqref="B3"/>
    </sheetView>
  </sheetViews>
  <sheetFormatPr defaultRowHeight="12.75" x14ac:dyDescent="0.2"/>
  <cols>
    <col min="1" max="1" width="42.7109375" customWidth="1"/>
    <col min="2" max="2" width="9.5703125" customWidth="1"/>
    <col min="3" max="3" width="11.85546875" customWidth="1"/>
    <col min="4" max="4" width="21.7109375" customWidth="1"/>
  </cols>
  <sheetData>
    <row r="1" spans="1:6" ht="15" x14ac:dyDescent="0.2">
      <c r="B1" s="27" t="s">
        <v>194</v>
      </c>
      <c r="C1" s="4"/>
    </row>
    <row r="2" spans="1:6" ht="15.75" x14ac:dyDescent="0.25">
      <c r="B2" s="11" t="s">
        <v>64</v>
      </c>
      <c r="C2" s="4"/>
    </row>
    <row r="3" spans="1:6" x14ac:dyDescent="0.2">
      <c r="A3" s="2"/>
      <c r="B3" s="4"/>
      <c r="C3" s="4"/>
    </row>
    <row r="4" spans="1:6" ht="25.5" x14ac:dyDescent="0.2">
      <c r="A4" s="16" t="s">
        <v>0</v>
      </c>
      <c r="B4" s="16" t="s">
        <v>35</v>
      </c>
      <c r="C4" s="16" t="s">
        <v>81</v>
      </c>
      <c r="D4" s="19" t="s">
        <v>65</v>
      </c>
    </row>
    <row r="5" spans="1:6" x14ac:dyDescent="0.2">
      <c r="A5" s="13">
        <v>1</v>
      </c>
      <c r="B5" s="13">
        <v>2</v>
      </c>
      <c r="C5" s="13">
        <v>3</v>
      </c>
      <c r="D5" s="13">
        <v>4</v>
      </c>
    </row>
    <row r="6" spans="1:6" ht="25.5" x14ac:dyDescent="0.2">
      <c r="A6" s="5" t="s">
        <v>36</v>
      </c>
      <c r="B6" s="20" t="s">
        <v>131</v>
      </c>
      <c r="C6" s="14" t="s">
        <v>70</v>
      </c>
      <c r="D6" s="46">
        <v>772</v>
      </c>
    </row>
    <row r="7" spans="1:6" ht="25.5" x14ac:dyDescent="0.2">
      <c r="A7" s="5" t="s">
        <v>132</v>
      </c>
      <c r="B7" s="20" t="s">
        <v>133</v>
      </c>
      <c r="C7" s="14" t="s">
        <v>70</v>
      </c>
      <c r="D7" s="46">
        <v>0</v>
      </c>
    </row>
    <row r="8" spans="1:6" ht="25.5" x14ac:dyDescent="0.2">
      <c r="A8" s="5" t="s">
        <v>138</v>
      </c>
      <c r="B8" s="20" t="s">
        <v>134</v>
      </c>
      <c r="C8" s="14" t="s">
        <v>70</v>
      </c>
      <c r="D8" s="48">
        <v>0</v>
      </c>
    </row>
    <row r="9" spans="1:6" x14ac:dyDescent="0.2">
      <c r="A9" s="5" t="s">
        <v>66</v>
      </c>
      <c r="B9" s="20" t="s">
        <v>135</v>
      </c>
      <c r="C9" s="15" t="s">
        <v>69</v>
      </c>
      <c r="D9" s="44">
        <v>14.33</v>
      </c>
      <c r="F9" s="12"/>
    </row>
    <row r="10" spans="1:6" ht="25.5" x14ac:dyDescent="0.2">
      <c r="A10" s="5" t="s">
        <v>67</v>
      </c>
      <c r="B10" s="20" t="s">
        <v>136</v>
      </c>
      <c r="C10" s="15" t="s">
        <v>69</v>
      </c>
      <c r="D10" s="44">
        <v>0.93</v>
      </c>
      <c r="F10" s="12"/>
    </row>
    <row r="11" spans="1:6" ht="25.5" x14ac:dyDescent="0.2">
      <c r="A11" s="5" t="s">
        <v>68</v>
      </c>
      <c r="B11" s="20" t="s">
        <v>137</v>
      </c>
      <c r="C11" s="15" t="s">
        <v>69</v>
      </c>
      <c r="D11" s="45">
        <v>0.01</v>
      </c>
    </row>
    <row r="12" spans="1:6" ht="25.5" x14ac:dyDescent="0.2">
      <c r="A12" s="5" t="s">
        <v>143</v>
      </c>
      <c r="B12" s="20" t="s">
        <v>139</v>
      </c>
      <c r="C12" s="15" t="s">
        <v>57</v>
      </c>
      <c r="D12" s="45">
        <v>0</v>
      </c>
    </row>
    <row r="13" spans="1:6" ht="25.5" x14ac:dyDescent="0.2">
      <c r="A13" s="5" t="s">
        <v>144</v>
      </c>
      <c r="B13" s="20" t="s">
        <v>140</v>
      </c>
      <c r="C13" s="15" t="s">
        <v>57</v>
      </c>
      <c r="D13" s="45">
        <v>0</v>
      </c>
    </row>
    <row r="14" spans="1:6" ht="25.5" x14ac:dyDescent="0.2">
      <c r="A14" s="5" t="s">
        <v>145</v>
      </c>
      <c r="B14" s="20" t="s">
        <v>141</v>
      </c>
      <c r="C14" s="15" t="s">
        <v>57</v>
      </c>
      <c r="D14" s="45">
        <v>0</v>
      </c>
    </row>
    <row r="15" spans="1:6" x14ac:dyDescent="0.2">
      <c r="A15" s="5" t="s">
        <v>146</v>
      </c>
      <c r="B15" s="20" t="s">
        <v>142</v>
      </c>
      <c r="C15" s="15" t="s">
        <v>57</v>
      </c>
      <c r="D15" s="45">
        <v>0</v>
      </c>
    </row>
    <row r="16" spans="1:6" ht="25.5" x14ac:dyDescent="0.2">
      <c r="A16" s="5" t="s">
        <v>147</v>
      </c>
      <c r="B16" s="20" t="s">
        <v>142</v>
      </c>
      <c r="C16" s="15" t="s">
        <v>57</v>
      </c>
      <c r="D16" s="45">
        <v>0</v>
      </c>
    </row>
    <row r="17" spans="1:4" x14ac:dyDescent="0.2">
      <c r="A17" s="30"/>
      <c r="B17" s="31"/>
      <c r="C17" s="32"/>
      <c r="D17" s="12"/>
    </row>
    <row r="18" spans="1:4" x14ac:dyDescent="0.2">
      <c r="A18" s="30"/>
      <c r="B18" s="31"/>
      <c r="C18" s="32"/>
      <c r="D18" s="12"/>
    </row>
    <row r="20" spans="1:4" ht="19.5" x14ac:dyDescent="0.3">
      <c r="A20" s="30" t="s">
        <v>72</v>
      </c>
      <c r="B20" s="34"/>
      <c r="D20" s="34" t="s">
        <v>178</v>
      </c>
    </row>
    <row r="21" spans="1:4" x14ac:dyDescent="0.2">
      <c r="A21" s="30"/>
      <c r="B21" s="33" t="s">
        <v>73</v>
      </c>
      <c r="C21" s="37"/>
      <c r="D21" s="33" t="s">
        <v>174</v>
      </c>
    </row>
    <row r="22" spans="1:4" x14ac:dyDescent="0.2">
      <c r="A22" s="30"/>
      <c r="B22" s="33" t="s">
        <v>71</v>
      </c>
      <c r="C22" s="37"/>
      <c r="D22" s="37"/>
    </row>
    <row r="23" spans="1:4" x14ac:dyDescent="0.2">
      <c r="A23" s="30"/>
      <c r="B23" s="37"/>
      <c r="C23" s="37"/>
      <c r="D23" s="37"/>
    </row>
    <row r="24" spans="1:4" ht="19.5" x14ac:dyDescent="0.3">
      <c r="A24" s="30" t="s">
        <v>165</v>
      </c>
      <c r="B24" s="34"/>
      <c r="C24" s="37"/>
      <c r="D24" s="34" t="s">
        <v>179</v>
      </c>
    </row>
    <row r="25" spans="1:4" x14ac:dyDescent="0.2">
      <c r="A25" s="30" t="s">
        <v>159</v>
      </c>
      <c r="B25" s="33" t="s">
        <v>73</v>
      </c>
      <c r="C25" s="37"/>
      <c r="D25" s="33" t="s">
        <v>174</v>
      </c>
    </row>
    <row r="26" spans="1:4" x14ac:dyDescent="0.2">
      <c r="A26" s="30" t="s">
        <v>160</v>
      </c>
      <c r="B26" s="37"/>
      <c r="C26" s="37"/>
      <c r="D26" s="37"/>
    </row>
    <row r="27" spans="1:4" x14ac:dyDescent="0.2">
      <c r="A27" s="30" t="s">
        <v>161</v>
      </c>
      <c r="B27" s="37"/>
      <c r="C27" s="37"/>
      <c r="D27" s="37"/>
    </row>
    <row r="28" spans="1:4" x14ac:dyDescent="0.2">
      <c r="A28" s="30" t="s">
        <v>162</v>
      </c>
      <c r="B28" s="37"/>
      <c r="C28" s="37"/>
      <c r="D28" s="37"/>
    </row>
    <row r="29" spans="1:4" x14ac:dyDescent="0.2">
      <c r="A29" s="30" t="s">
        <v>163</v>
      </c>
      <c r="B29" s="37"/>
      <c r="C29" s="37"/>
      <c r="D29" s="37"/>
    </row>
    <row r="30" spans="1:4" x14ac:dyDescent="0.2">
      <c r="A30" s="30" t="s">
        <v>164</v>
      </c>
      <c r="B30" s="37"/>
      <c r="C30" s="37"/>
      <c r="D30" s="37"/>
    </row>
    <row r="31" spans="1:4" x14ac:dyDescent="0.2">
      <c r="A31" s="30"/>
      <c r="B31" s="37"/>
      <c r="C31" s="37"/>
      <c r="D31" s="37"/>
    </row>
    <row r="32" spans="1:4" ht="25.5" x14ac:dyDescent="0.2">
      <c r="A32" s="30" t="s">
        <v>166</v>
      </c>
      <c r="B32" s="35"/>
      <c r="C32" s="37"/>
      <c r="D32" s="47" t="s">
        <v>180</v>
      </c>
    </row>
    <row r="33" spans="1:4" ht="25.5" customHeight="1" x14ac:dyDescent="0.2">
      <c r="A33" s="37"/>
      <c r="B33" s="38" t="s">
        <v>73</v>
      </c>
      <c r="C33" s="37"/>
      <c r="D33" s="36" t="s">
        <v>167</v>
      </c>
    </row>
    <row r="34" spans="1:4" x14ac:dyDescent="0.2">
      <c r="A34" s="37"/>
      <c r="B34" s="37"/>
      <c r="C34" s="37"/>
      <c r="D34" s="37"/>
    </row>
    <row r="35" spans="1:4" x14ac:dyDescent="0.2">
      <c r="A35" s="39">
        <v>4</v>
      </c>
      <c r="B35" t="s">
        <v>195</v>
      </c>
      <c r="C35" t="s">
        <v>196</v>
      </c>
      <c r="D35" s="37"/>
    </row>
  </sheetData>
  <phoneticPr fontId="4" type="noConversion"/>
  <pageMargins left="0.78740157480314965" right="0.39370078740157483" top="0.98425196850393704" bottom="0.98425196850393704"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sheetPr>
  <dimension ref="B1:S104"/>
  <sheetViews>
    <sheetView zoomScaleNormal="100" zoomScaleSheetLayoutView="100" workbookViewId="0">
      <selection activeCell="G6" sqref="G6:I6"/>
    </sheetView>
  </sheetViews>
  <sheetFormatPr defaultRowHeight="15" x14ac:dyDescent="0.25"/>
  <cols>
    <col min="1" max="2" width="0.85546875" style="110" customWidth="1"/>
    <col min="3" max="4" width="9.7109375" style="110" customWidth="1"/>
    <col min="5" max="5" width="12.140625" style="110" customWidth="1"/>
    <col min="6" max="6" width="6.5703125" style="110" customWidth="1"/>
    <col min="7" max="7" width="13.7109375" style="110" customWidth="1"/>
    <col min="8" max="8" width="7.5703125" style="110" customWidth="1"/>
    <col min="9" max="9" width="3.42578125" style="110" customWidth="1"/>
    <col min="10" max="10" width="3.7109375" style="110" customWidth="1"/>
    <col min="11" max="11" width="4.42578125" style="110" customWidth="1"/>
    <col min="12" max="12" width="5" style="110" customWidth="1"/>
    <col min="13" max="13" width="3.28515625" style="110" customWidth="1"/>
    <col min="14" max="14" width="3.5703125" style="110" customWidth="1"/>
    <col min="15" max="15" width="3.7109375" style="110" customWidth="1"/>
    <col min="16" max="16" width="4.42578125" style="110" customWidth="1"/>
    <col min="17" max="17" width="5" style="110" customWidth="1"/>
    <col min="18" max="18" width="3.28515625" style="110" customWidth="1"/>
    <col min="19" max="20" width="0.85546875" style="110" customWidth="1"/>
    <col min="21" max="16384" width="9.140625" style="110"/>
  </cols>
  <sheetData>
    <row r="1" spans="2:19" ht="6" customHeight="1" x14ac:dyDescent="0.25"/>
    <row r="2" spans="2:19" s="113" customFormat="1" ht="6" customHeight="1" x14ac:dyDescent="0.2">
      <c r="B2" s="111"/>
      <c r="C2" s="112"/>
      <c r="D2" s="112"/>
      <c r="E2" s="112"/>
      <c r="F2" s="112"/>
      <c r="G2" s="112"/>
      <c r="H2" s="112"/>
      <c r="I2" s="112"/>
      <c r="J2" s="112"/>
      <c r="K2" s="112"/>
      <c r="L2" s="112"/>
      <c r="M2" s="112"/>
      <c r="N2" s="112"/>
      <c r="O2" s="112"/>
      <c r="P2" s="112"/>
      <c r="Q2" s="112"/>
      <c r="R2" s="112"/>
      <c r="S2" s="111"/>
    </row>
    <row r="3" spans="2:19" ht="70.5" customHeight="1" x14ac:dyDescent="0.25">
      <c r="B3" s="114"/>
      <c r="C3" s="115"/>
      <c r="D3" s="115"/>
      <c r="E3" s="115"/>
      <c r="F3" s="115"/>
      <c r="G3" s="115"/>
      <c r="H3" s="114"/>
      <c r="I3" s="116" t="s">
        <v>197</v>
      </c>
      <c r="J3" s="116"/>
      <c r="K3" s="116"/>
      <c r="L3" s="116"/>
      <c r="M3" s="116"/>
      <c r="N3" s="116"/>
      <c r="O3" s="116"/>
      <c r="P3" s="116"/>
      <c r="Q3" s="116"/>
      <c r="R3" s="116"/>
      <c r="S3" s="114"/>
    </row>
    <row r="4" spans="2:19" x14ac:dyDescent="0.25">
      <c r="B4" s="114"/>
      <c r="C4" s="114"/>
      <c r="D4" s="114"/>
      <c r="E4" s="114"/>
      <c r="F4" s="114"/>
      <c r="G4" s="114"/>
      <c r="H4" s="114"/>
      <c r="I4" s="114"/>
      <c r="J4" s="114"/>
      <c r="K4" s="114"/>
      <c r="L4" s="114"/>
      <c r="M4" s="117" t="s">
        <v>198</v>
      </c>
      <c r="N4" s="117"/>
      <c r="O4" s="117"/>
      <c r="P4" s="117"/>
      <c r="Q4" s="117"/>
      <c r="R4" s="117"/>
      <c r="S4" s="114"/>
    </row>
    <row r="5" spans="2:19" ht="15" customHeight="1" x14ac:dyDescent="0.25">
      <c r="B5" s="114"/>
      <c r="C5" s="118" t="s">
        <v>199</v>
      </c>
      <c r="D5" s="118"/>
      <c r="E5" s="118"/>
      <c r="F5" s="118"/>
      <c r="G5" s="118"/>
      <c r="H5" s="118"/>
      <c r="I5" s="118"/>
      <c r="J5" s="118"/>
      <c r="K5" s="118"/>
      <c r="L5" s="118"/>
      <c r="M5" s="118"/>
      <c r="N5" s="118"/>
      <c r="O5" s="118"/>
      <c r="P5" s="118"/>
      <c r="Q5" s="118"/>
      <c r="R5" s="118"/>
      <c r="S5" s="114"/>
    </row>
    <row r="6" spans="2:19" ht="15" customHeight="1" x14ac:dyDescent="0.25">
      <c r="B6" s="114"/>
      <c r="C6" s="115"/>
      <c r="D6" s="115"/>
      <c r="E6" s="115"/>
      <c r="F6" s="119" t="s">
        <v>200</v>
      </c>
      <c r="G6" s="120" t="s">
        <v>201</v>
      </c>
      <c r="H6" s="120"/>
      <c r="I6" s="120"/>
      <c r="J6" s="115"/>
      <c r="K6" s="115"/>
      <c r="L6" s="115"/>
      <c r="M6" s="115"/>
      <c r="N6" s="115"/>
      <c r="O6" s="121"/>
      <c r="P6" s="121"/>
      <c r="Q6" s="121"/>
      <c r="R6" s="121"/>
      <c r="S6" s="114"/>
    </row>
    <row r="7" spans="2:19" ht="10.5" customHeight="1" x14ac:dyDescent="0.25">
      <c r="B7" s="114"/>
      <c r="C7" s="122"/>
      <c r="D7" s="123"/>
      <c r="E7" s="123"/>
      <c r="F7" s="123"/>
      <c r="G7" s="123"/>
      <c r="H7" s="123"/>
      <c r="I7" s="114"/>
      <c r="J7" s="114"/>
      <c r="K7" s="114"/>
      <c r="L7" s="114"/>
      <c r="M7" s="114"/>
      <c r="N7" s="114"/>
      <c r="O7" s="114"/>
      <c r="P7" s="114"/>
      <c r="Q7" s="114"/>
      <c r="R7" s="114"/>
      <c r="S7" s="114"/>
    </row>
    <row r="8" spans="2:19" ht="15" customHeight="1" x14ac:dyDescent="0.25">
      <c r="B8" s="114"/>
      <c r="C8" s="124" t="s">
        <v>202</v>
      </c>
      <c r="D8" s="125"/>
      <c r="E8" s="126"/>
      <c r="F8" s="127" t="s">
        <v>203</v>
      </c>
      <c r="G8" s="128"/>
      <c r="H8" s="128"/>
      <c r="I8" s="128"/>
      <c r="J8" s="128"/>
      <c r="K8" s="128"/>
      <c r="L8" s="128"/>
      <c r="M8" s="128"/>
      <c r="N8" s="128"/>
      <c r="O8" s="128"/>
      <c r="P8" s="128"/>
      <c r="Q8" s="128"/>
      <c r="R8" s="129"/>
      <c r="S8" s="114"/>
    </row>
    <row r="9" spans="2:19" ht="15" customHeight="1" x14ac:dyDescent="0.25">
      <c r="B9" s="114"/>
      <c r="C9" s="124" t="s">
        <v>204</v>
      </c>
      <c r="D9" s="125"/>
      <c r="E9" s="126"/>
      <c r="F9" s="130">
        <v>101325856</v>
      </c>
      <c r="G9" s="128"/>
      <c r="H9" s="128"/>
      <c r="I9" s="128"/>
      <c r="J9" s="128"/>
      <c r="K9" s="128"/>
      <c r="L9" s="128"/>
      <c r="M9" s="128"/>
      <c r="N9" s="128"/>
      <c r="O9" s="128"/>
      <c r="P9" s="128"/>
      <c r="Q9" s="128"/>
      <c r="R9" s="129"/>
      <c r="S9" s="114"/>
    </row>
    <row r="10" spans="2:19" ht="15" customHeight="1" x14ac:dyDescent="0.25">
      <c r="B10" s="114"/>
      <c r="C10" s="124" t="s">
        <v>205</v>
      </c>
      <c r="D10" s="125"/>
      <c r="E10" s="126"/>
      <c r="F10" s="127" t="s">
        <v>206</v>
      </c>
      <c r="G10" s="128"/>
      <c r="H10" s="128"/>
      <c r="I10" s="128"/>
      <c r="J10" s="128"/>
      <c r="K10" s="128"/>
      <c r="L10" s="128"/>
      <c r="M10" s="128"/>
      <c r="N10" s="128"/>
      <c r="O10" s="128"/>
      <c r="P10" s="128"/>
      <c r="Q10" s="128"/>
      <c r="R10" s="129"/>
      <c r="S10" s="114"/>
    </row>
    <row r="11" spans="2:19" ht="15" customHeight="1" x14ac:dyDescent="0.25">
      <c r="B11" s="114"/>
      <c r="C11" s="124" t="s">
        <v>207</v>
      </c>
      <c r="D11" s="125"/>
      <c r="E11" s="126"/>
      <c r="F11" s="127" t="s">
        <v>208</v>
      </c>
      <c r="G11" s="128"/>
      <c r="H11" s="128"/>
      <c r="I11" s="128"/>
      <c r="J11" s="128"/>
      <c r="K11" s="128"/>
      <c r="L11" s="128"/>
      <c r="M11" s="128"/>
      <c r="N11" s="128"/>
      <c r="O11" s="128"/>
      <c r="P11" s="128"/>
      <c r="Q11" s="128"/>
      <c r="R11" s="129"/>
      <c r="S11" s="114"/>
    </row>
    <row r="12" spans="2:19" ht="15" customHeight="1" x14ac:dyDescent="0.25">
      <c r="B12" s="114"/>
      <c r="C12" s="124" t="s">
        <v>209</v>
      </c>
      <c r="D12" s="125"/>
      <c r="E12" s="126"/>
      <c r="F12" s="127" t="s">
        <v>210</v>
      </c>
      <c r="G12" s="128"/>
      <c r="H12" s="128"/>
      <c r="I12" s="128"/>
      <c r="J12" s="128"/>
      <c r="K12" s="128"/>
      <c r="L12" s="128"/>
      <c r="M12" s="128"/>
      <c r="N12" s="128"/>
      <c r="O12" s="128"/>
      <c r="P12" s="128"/>
      <c r="Q12" s="128"/>
      <c r="R12" s="129"/>
      <c r="S12" s="114"/>
    </row>
    <row r="13" spans="2:19" ht="15" customHeight="1" x14ac:dyDescent="0.25">
      <c r="B13" s="114"/>
      <c r="C13" s="124" t="s">
        <v>81</v>
      </c>
      <c r="D13" s="125"/>
      <c r="E13" s="126"/>
      <c r="F13" s="127" t="s">
        <v>211</v>
      </c>
      <c r="G13" s="128"/>
      <c r="H13" s="128"/>
      <c r="I13" s="128"/>
      <c r="J13" s="128"/>
      <c r="K13" s="128"/>
      <c r="L13" s="128"/>
      <c r="M13" s="128"/>
      <c r="N13" s="128"/>
      <c r="O13" s="128"/>
      <c r="P13" s="128"/>
      <c r="Q13" s="128"/>
      <c r="R13" s="129"/>
      <c r="S13" s="114"/>
    </row>
    <row r="14" spans="2:19" x14ac:dyDescent="0.25">
      <c r="B14" s="114"/>
      <c r="C14" s="124" t="s">
        <v>212</v>
      </c>
      <c r="D14" s="125"/>
      <c r="E14" s="126"/>
      <c r="F14" s="127" t="s">
        <v>213</v>
      </c>
      <c r="G14" s="128"/>
      <c r="H14" s="128"/>
      <c r="I14" s="128"/>
      <c r="J14" s="128"/>
      <c r="K14" s="128"/>
      <c r="L14" s="128"/>
      <c r="M14" s="128"/>
      <c r="N14" s="128"/>
      <c r="O14" s="128"/>
      <c r="P14" s="128"/>
      <c r="Q14" s="128"/>
      <c r="R14" s="129"/>
      <c r="S14" s="114"/>
    </row>
    <row r="15" spans="2:19" ht="10.5" customHeight="1" x14ac:dyDescent="0.25">
      <c r="B15" s="114"/>
      <c r="C15" s="114"/>
      <c r="D15" s="114"/>
      <c r="E15" s="114"/>
      <c r="F15" s="114"/>
      <c r="G15" s="114"/>
      <c r="H15" s="114"/>
      <c r="I15" s="114"/>
      <c r="J15" s="114"/>
      <c r="K15" s="114"/>
      <c r="L15" s="114"/>
      <c r="M15" s="114"/>
      <c r="N15" s="114"/>
      <c r="O15" s="114"/>
      <c r="P15" s="114"/>
      <c r="Q15" s="114"/>
      <c r="R15" s="114"/>
      <c r="S15" s="114"/>
    </row>
    <row r="16" spans="2:19" x14ac:dyDescent="0.25">
      <c r="B16" s="114"/>
      <c r="C16" s="115"/>
      <c r="D16" s="115"/>
      <c r="E16" s="115"/>
      <c r="F16" s="115"/>
      <c r="G16" s="115"/>
      <c r="H16" s="114"/>
      <c r="I16" s="124" t="s">
        <v>214</v>
      </c>
      <c r="J16" s="125"/>
      <c r="K16" s="125"/>
      <c r="L16" s="125"/>
      <c r="M16" s="126"/>
      <c r="N16" s="131"/>
      <c r="O16" s="132"/>
      <c r="P16" s="132"/>
      <c r="Q16" s="132"/>
      <c r="R16" s="133"/>
      <c r="S16" s="114"/>
    </row>
    <row r="17" spans="2:19" x14ac:dyDescent="0.25">
      <c r="B17" s="114"/>
      <c r="C17" s="115"/>
      <c r="D17" s="115"/>
      <c r="E17" s="115"/>
      <c r="F17" s="115"/>
      <c r="G17" s="115"/>
      <c r="H17" s="114"/>
      <c r="I17" s="124" t="s">
        <v>215</v>
      </c>
      <c r="J17" s="125"/>
      <c r="K17" s="125"/>
      <c r="L17" s="125"/>
      <c r="M17" s="126"/>
      <c r="N17" s="131"/>
      <c r="O17" s="132"/>
      <c r="P17" s="132"/>
      <c r="Q17" s="132"/>
      <c r="R17" s="133"/>
      <c r="S17" s="114"/>
    </row>
    <row r="18" spans="2:19" x14ac:dyDescent="0.25">
      <c r="B18" s="114"/>
      <c r="C18" s="115"/>
      <c r="D18" s="115"/>
      <c r="E18" s="115"/>
      <c r="F18" s="115"/>
      <c r="G18" s="115"/>
      <c r="H18" s="114"/>
      <c r="I18" s="124" t="s">
        <v>216</v>
      </c>
      <c r="J18" s="125"/>
      <c r="K18" s="125"/>
      <c r="L18" s="125"/>
      <c r="M18" s="126"/>
      <c r="N18" s="131"/>
      <c r="O18" s="132"/>
      <c r="P18" s="132"/>
      <c r="Q18" s="132"/>
      <c r="R18" s="133"/>
      <c r="S18" s="114"/>
    </row>
    <row r="19" spans="2:19" ht="10.5" customHeight="1" x14ac:dyDescent="0.25">
      <c r="B19" s="114"/>
      <c r="C19" s="114"/>
      <c r="D19" s="114"/>
      <c r="E19" s="114"/>
      <c r="F19" s="114"/>
      <c r="G19" s="114"/>
      <c r="H19" s="114"/>
      <c r="I19" s="114"/>
      <c r="J19" s="114"/>
      <c r="K19" s="114"/>
      <c r="L19" s="114"/>
      <c r="M19" s="114"/>
      <c r="N19" s="114"/>
      <c r="O19" s="114"/>
      <c r="P19" s="114"/>
      <c r="Q19" s="114"/>
      <c r="R19" s="114"/>
      <c r="S19" s="114"/>
    </row>
    <row r="20" spans="2:19" ht="15" customHeight="1" x14ac:dyDescent="0.25">
      <c r="B20" s="114"/>
      <c r="C20" s="134" t="s">
        <v>217</v>
      </c>
      <c r="D20" s="135"/>
      <c r="E20" s="135"/>
      <c r="F20" s="135"/>
      <c r="G20" s="136"/>
      <c r="H20" s="137" t="s">
        <v>218</v>
      </c>
      <c r="I20" s="138" t="s">
        <v>219</v>
      </c>
      <c r="J20" s="139">
        <v>43465</v>
      </c>
      <c r="K20" s="139"/>
      <c r="L20" s="139"/>
      <c r="M20" s="140"/>
      <c r="N20" s="141" t="s">
        <v>220</v>
      </c>
      <c r="O20" s="142">
        <v>43100</v>
      </c>
      <c r="P20" s="142"/>
      <c r="Q20" s="142"/>
      <c r="R20" s="143"/>
      <c r="S20" s="114"/>
    </row>
    <row r="21" spans="2:19" x14ac:dyDescent="0.25">
      <c r="B21" s="114"/>
      <c r="C21" s="144"/>
      <c r="D21" s="145"/>
      <c r="E21" s="145"/>
      <c r="F21" s="145"/>
      <c r="G21" s="146"/>
      <c r="H21" s="147"/>
      <c r="I21" s="148">
        <v>43465</v>
      </c>
      <c r="J21" s="149"/>
      <c r="K21" s="149"/>
      <c r="L21" s="149"/>
      <c r="M21" s="150"/>
      <c r="N21" s="151"/>
      <c r="O21" s="152"/>
      <c r="P21" s="153"/>
      <c r="Q21" s="154"/>
      <c r="R21" s="155"/>
      <c r="S21" s="114"/>
    </row>
    <row r="22" spans="2:19" x14ac:dyDescent="0.25">
      <c r="B22" s="114"/>
      <c r="C22" s="156">
        <v>1</v>
      </c>
      <c r="D22" s="157"/>
      <c r="E22" s="157"/>
      <c r="F22" s="157"/>
      <c r="G22" s="158"/>
      <c r="H22" s="159">
        <v>2</v>
      </c>
      <c r="I22" s="156">
        <v>3</v>
      </c>
      <c r="J22" s="157"/>
      <c r="K22" s="157"/>
      <c r="L22" s="157"/>
      <c r="M22" s="158"/>
      <c r="N22" s="156">
        <v>4</v>
      </c>
      <c r="O22" s="157"/>
      <c r="P22" s="157"/>
      <c r="Q22" s="157"/>
      <c r="R22" s="158"/>
      <c r="S22" s="114"/>
    </row>
    <row r="23" spans="2:19" x14ac:dyDescent="0.25">
      <c r="B23" s="114"/>
      <c r="C23" s="160" t="s">
        <v>221</v>
      </c>
      <c r="D23" s="161"/>
      <c r="E23" s="161"/>
      <c r="F23" s="161"/>
      <c r="G23" s="161"/>
      <c r="H23" s="162"/>
      <c r="I23" s="163"/>
      <c r="J23" s="163"/>
      <c r="K23" s="163"/>
      <c r="L23" s="163"/>
      <c r="M23" s="163"/>
      <c r="N23" s="163"/>
      <c r="O23" s="163"/>
      <c r="P23" s="163"/>
      <c r="Q23" s="163"/>
      <c r="R23" s="164"/>
      <c r="S23" s="114"/>
    </row>
    <row r="24" spans="2:19" x14ac:dyDescent="0.25">
      <c r="B24" s="114"/>
      <c r="C24" s="165" t="s">
        <v>222</v>
      </c>
      <c r="D24" s="166"/>
      <c r="E24" s="166"/>
      <c r="F24" s="166"/>
      <c r="G24" s="167"/>
      <c r="H24" s="168">
        <v>110</v>
      </c>
      <c r="I24" s="169">
        <v>0</v>
      </c>
      <c r="J24" s="170"/>
      <c r="K24" s="170"/>
      <c r="L24" s="170"/>
      <c r="M24" s="171"/>
      <c r="N24" s="169">
        <v>0</v>
      </c>
      <c r="O24" s="170"/>
      <c r="P24" s="170"/>
      <c r="Q24" s="170"/>
      <c r="R24" s="171"/>
      <c r="S24" s="114"/>
    </row>
    <row r="25" spans="2:19" x14ac:dyDescent="0.25">
      <c r="B25" s="114"/>
      <c r="C25" s="124" t="s">
        <v>223</v>
      </c>
      <c r="D25" s="125"/>
      <c r="E25" s="125"/>
      <c r="F25" s="125"/>
      <c r="G25" s="126"/>
      <c r="H25" s="172">
        <v>120</v>
      </c>
      <c r="I25" s="169">
        <v>0</v>
      </c>
      <c r="J25" s="170"/>
      <c r="K25" s="170"/>
      <c r="L25" s="170"/>
      <c r="M25" s="171"/>
      <c r="N25" s="169">
        <v>0</v>
      </c>
      <c r="O25" s="170"/>
      <c r="P25" s="170"/>
      <c r="Q25" s="170"/>
      <c r="R25" s="171"/>
      <c r="S25" s="114"/>
    </row>
    <row r="26" spans="2:19" x14ac:dyDescent="0.25">
      <c r="B26" s="114"/>
      <c r="C26" s="173" t="s">
        <v>224</v>
      </c>
      <c r="D26" s="174"/>
      <c r="E26" s="174"/>
      <c r="F26" s="174"/>
      <c r="G26" s="175"/>
      <c r="H26" s="176">
        <v>130</v>
      </c>
      <c r="I26" s="177">
        <v>0</v>
      </c>
      <c r="J26" s="178"/>
      <c r="K26" s="178"/>
      <c r="L26" s="178"/>
      <c r="M26" s="178"/>
      <c r="N26" s="179">
        <v>0</v>
      </c>
      <c r="O26" s="180"/>
      <c r="P26" s="180"/>
      <c r="Q26" s="180"/>
      <c r="R26" s="181"/>
      <c r="S26" s="114"/>
    </row>
    <row r="27" spans="2:19" x14ac:dyDescent="0.25">
      <c r="B27" s="114"/>
      <c r="C27" s="173" t="s">
        <v>225</v>
      </c>
      <c r="D27" s="174"/>
      <c r="E27" s="174"/>
      <c r="F27" s="174"/>
      <c r="G27" s="174"/>
      <c r="H27" s="176"/>
      <c r="I27" s="178"/>
      <c r="J27" s="178"/>
      <c r="K27" s="178"/>
      <c r="L27" s="178"/>
      <c r="M27" s="178"/>
      <c r="N27" s="177"/>
      <c r="O27" s="178"/>
      <c r="P27" s="178"/>
      <c r="Q27" s="178"/>
      <c r="R27" s="182"/>
      <c r="S27" s="114"/>
    </row>
    <row r="28" spans="2:19" x14ac:dyDescent="0.25">
      <c r="B28" s="114"/>
      <c r="C28" s="165" t="s">
        <v>226</v>
      </c>
      <c r="D28" s="166"/>
      <c r="E28" s="166"/>
      <c r="F28" s="166"/>
      <c r="G28" s="166"/>
      <c r="H28" s="168">
        <v>131</v>
      </c>
      <c r="I28" s="183"/>
      <c r="J28" s="183"/>
      <c r="K28" s="183"/>
      <c r="L28" s="183"/>
      <c r="M28" s="183"/>
      <c r="N28" s="184">
        <v>0</v>
      </c>
      <c r="O28" s="183"/>
      <c r="P28" s="183"/>
      <c r="Q28" s="183"/>
      <c r="R28" s="185"/>
      <c r="S28" s="114"/>
    </row>
    <row r="29" spans="2:19" x14ac:dyDescent="0.25">
      <c r="B29" s="114"/>
      <c r="C29" s="165" t="s">
        <v>227</v>
      </c>
      <c r="D29" s="166"/>
      <c r="E29" s="166"/>
      <c r="F29" s="166"/>
      <c r="G29" s="167"/>
      <c r="H29" s="168">
        <v>132</v>
      </c>
      <c r="I29" s="184">
        <v>0</v>
      </c>
      <c r="J29" s="183"/>
      <c r="K29" s="183"/>
      <c r="L29" s="183"/>
      <c r="M29" s="183"/>
      <c r="N29" s="184">
        <v>0</v>
      </c>
      <c r="O29" s="183"/>
      <c r="P29" s="183"/>
      <c r="Q29" s="183"/>
      <c r="R29" s="185"/>
      <c r="S29" s="114"/>
    </row>
    <row r="30" spans="2:19" x14ac:dyDescent="0.25">
      <c r="B30" s="114"/>
      <c r="C30" s="124" t="s">
        <v>228</v>
      </c>
      <c r="D30" s="125"/>
      <c r="E30" s="125"/>
      <c r="F30" s="125"/>
      <c r="G30" s="126"/>
      <c r="H30" s="172">
        <v>133</v>
      </c>
      <c r="I30" s="169">
        <v>0</v>
      </c>
      <c r="J30" s="170"/>
      <c r="K30" s="170"/>
      <c r="L30" s="170"/>
      <c r="M30" s="171"/>
      <c r="N30" s="169">
        <v>0</v>
      </c>
      <c r="O30" s="170"/>
      <c r="P30" s="170"/>
      <c r="Q30" s="170"/>
      <c r="R30" s="171"/>
      <c r="S30" s="114"/>
    </row>
    <row r="31" spans="2:19" x14ac:dyDescent="0.25">
      <c r="B31" s="114"/>
      <c r="C31" s="124" t="s">
        <v>229</v>
      </c>
      <c r="D31" s="125"/>
      <c r="E31" s="125"/>
      <c r="F31" s="125"/>
      <c r="G31" s="126"/>
      <c r="H31" s="172">
        <v>140</v>
      </c>
      <c r="I31" s="169">
        <v>0</v>
      </c>
      <c r="J31" s="170"/>
      <c r="K31" s="170"/>
      <c r="L31" s="170"/>
      <c r="M31" s="171"/>
      <c r="N31" s="169">
        <v>0</v>
      </c>
      <c r="O31" s="170"/>
      <c r="P31" s="170"/>
      <c r="Q31" s="170"/>
      <c r="R31" s="171"/>
      <c r="S31" s="114"/>
    </row>
    <row r="32" spans="2:19" x14ac:dyDescent="0.25">
      <c r="B32" s="114"/>
      <c r="C32" s="124" t="s">
        <v>230</v>
      </c>
      <c r="D32" s="125"/>
      <c r="E32" s="125"/>
      <c r="F32" s="125"/>
      <c r="G32" s="126"/>
      <c r="H32" s="172">
        <v>150</v>
      </c>
      <c r="I32" s="169">
        <v>692</v>
      </c>
      <c r="J32" s="170"/>
      <c r="K32" s="170"/>
      <c r="L32" s="170"/>
      <c r="M32" s="171"/>
      <c r="N32" s="169">
        <v>651</v>
      </c>
      <c r="O32" s="170"/>
      <c r="P32" s="170"/>
      <c r="Q32" s="170"/>
      <c r="R32" s="171"/>
      <c r="S32" s="114"/>
    </row>
    <row r="33" spans="2:19" x14ac:dyDescent="0.25">
      <c r="B33" s="114"/>
      <c r="C33" s="124" t="s">
        <v>231</v>
      </c>
      <c r="D33" s="125"/>
      <c r="E33" s="125"/>
      <c r="F33" s="125"/>
      <c r="G33" s="126"/>
      <c r="H33" s="172">
        <v>160</v>
      </c>
      <c r="I33" s="169">
        <v>0</v>
      </c>
      <c r="J33" s="170"/>
      <c r="K33" s="170"/>
      <c r="L33" s="170"/>
      <c r="M33" s="171"/>
      <c r="N33" s="169">
        <v>0</v>
      </c>
      <c r="O33" s="170"/>
      <c r="P33" s="170"/>
      <c r="Q33" s="170"/>
      <c r="R33" s="171"/>
      <c r="S33" s="114"/>
    </row>
    <row r="34" spans="2:19" x14ac:dyDescent="0.25">
      <c r="B34" s="114"/>
      <c r="C34" s="124" t="s">
        <v>232</v>
      </c>
      <c r="D34" s="125"/>
      <c r="E34" s="125"/>
      <c r="F34" s="125"/>
      <c r="G34" s="126"/>
      <c r="H34" s="172">
        <v>170</v>
      </c>
      <c r="I34" s="169">
        <v>0</v>
      </c>
      <c r="J34" s="170"/>
      <c r="K34" s="170"/>
      <c r="L34" s="170"/>
      <c r="M34" s="171"/>
      <c r="N34" s="169">
        <v>0</v>
      </c>
      <c r="O34" s="170"/>
      <c r="P34" s="170"/>
      <c r="Q34" s="170"/>
      <c r="R34" s="171"/>
      <c r="S34" s="114"/>
    </row>
    <row r="35" spans="2:19" x14ac:dyDescent="0.25">
      <c r="B35" s="114"/>
      <c r="C35" s="124" t="s">
        <v>233</v>
      </c>
      <c r="D35" s="125"/>
      <c r="E35" s="125"/>
      <c r="F35" s="125"/>
      <c r="G35" s="126"/>
      <c r="H35" s="172">
        <v>180</v>
      </c>
      <c r="I35" s="169">
        <v>0</v>
      </c>
      <c r="J35" s="170"/>
      <c r="K35" s="170"/>
      <c r="L35" s="170"/>
      <c r="M35" s="171"/>
      <c r="N35" s="169">
        <v>0</v>
      </c>
      <c r="O35" s="170"/>
      <c r="P35" s="170"/>
      <c r="Q35" s="170"/>
      <c r="R35" s="171"/>
      <c r="S35" s="114"/>
    </row>
    <row r="36" spans="2:19" s="194" customFormat="1" ht="15.75" x14ac:dyDescent="0.25">
      <c r="B36" s="186"/>
      <c r="C36" s="187" t="s">
        <v>234</v>
      </c>
      <c r="D36" s="188"/>
      <c r="E36" s="188"/>
      <c r="F36" s="188"/>
      <c r="G36" s="189"/>
      <c r="H36" s="190">
        <v>190</v>
      </c>
      <c r="I36" s="191">
        <v>692</v>
      </c>
      <c r="J36" s="192"/>
      <c r="K36" s="192"/>
      <c r="L36" s="192"/>
      <c r="M36" s="193"/>
      <c r="N36" s="191">
        <v>651</v>
      </c>
      <c r="O36" s="192"/>
      <c r="P36" s="192"/>
      <c r="Q36" s="192"/>
      <c r="R36" s="193"/>
      <c r="S36" s="186"/>
    </row>
    <row r="37" spans="2:19" x14ac:dyDescent="0.25">
      <c r="B37" s="114"/>
      <c r="C37" s="160" t="s">
        <v>235</v>
      </c>
      <c r="D37" s="161"/>
      <c r="E37" s="161"/>
      <c r="F37" s="161"/>
      <c r="G37" s="161"/>
      <c r="H37" s="195"/>
      <c r="I37" s="196"/>
      <c r="J37" s="196"/>
      <c r="K37" s="196"/>
      <c r="L37" s="196"/>
      <c r="M37" s="196"/>
      <c r="N37" s="196"/>
      <c r="O37" s="196"/>
      <c r="P37" s="196"/>
      <c r="Q37" s="196"/>
      <c r="R37" s="197"/>
      <c r="S37" s="114"/>
    </row>
    <row r="38" spans="2:19" x14ac:dyDescent="0.25">
      <c r="B38" s="114"/>
      <c r="C38" s="165" t="s">
        <v>236</v>
      </c>
      <c r="D38" s="166"/>
      <c r="E38" s="166"/>
      <c r="F38" s="166"/>
      <c r="G38" s="167"/>
      <c r="H38" s="168">
        <v>210</v>
      </c>
      <c r="I38" s="198">
        <v>4</v>
      </c>
      <c r="J38" s="199"/>
      <c r="K38" s="199"/>
      <c r="L38" s="199"/>
      <c r="M38" s="200"/>
      <c r="N38" s="198">
        <v>3</v>
      </c>
      <c r="O38" s="199"/>
      <c r="P38" s="199"/>
      <c r="Q38" s="199"/>
      <c r="R38" s="200"/>
      <c r="S38" s="114"/>
    </row>
    <row r="39" spans="2:19" ht="15" customHeight="1" x14ac:dyDescent="0.25">
      <c r="B39" s="114"/>
      <c r="C39" s="173" t="s">
        <v>225</v>
      </c>
      <c r="D39" s="174"/>
      <c r="E39" s="174"/>
      <c r="F39" s="174"/>
      <c r="G39" s="174"/>
      <c r="H39" s="176"/>
      <c r="I39" s="178"/>
      <c r="J39" s="178"/>
      <c r="K39" s="178"/>
      <c r="L39" s="178"/>
      <c r="M39" s="178"/>
      <c r="N39" s="177"/>
      <c r="O39" s="178"/>
      <c r="P39" s="178"/>
      <c r="Q39" s="178"/>
      <c r="R39" s="182"/>
      <c r="S39" s="114"/>
    </row>
    <row r="40" spans="2:19" ht="15" customHeight="1" x14ac:dyDescent="0.25">
      <c r="B40" s="114"/>
      <c r="C40" s="165" t="s">
        <v>237</v>
      </c>
      <c r="D40" s="166"/>
      <c r="E40" s="166"/>
      <c r="F40" s="166"/>
      <c r="G40" s="166"/>
      <c r="H40" s="168">
        <v>211</v>
      </c>
      <c r="I40" s="183">
        <v>4</v>
      </c>
      <c r="J40" s="183"/>
      <c r="K40" s="183"/>
      <c r="L40" s="183"/>
      <c r="M40" s="183"/>
      <c r="N40" s="184">
        <v>3</v>
      </c>
      <c r="O40" s="183"/>
      <c r="P40" s="183"/>
      <c r="Q40" s="183"/>
      <c r="R40" s="185"/>
      <c r="S40" s="114"/>
    </row>
    <row r="41" spans="2:19" x14ac:dyDescent="0.25">
      <c r="B41" s="114"/>
      <c r="C41" s="124" t="s">
        <v>238</v>
      </c>
      <c r="D41" s="125"/>
      <c r="E41" s="125"/>
      <c r="F41" s="125"/>
      <c r="G41" s="126"/>
      <c r="H41" s="172">
        <v>212</v>
      </c>
      <c r="I41" s="169">
        <v>0</v>
      </c>
      <c r="J41" s="170"/>
      <c r="K41" s="170"/>
      <c r="L41" s="170"/>
      <c r="M41" s="171"/>
      <c r="N41" s="169">
        <v>0</v>
      </c>
      <c r="O41" s="170"/>
      <c r="P41" s="170"/>
      <c r="Q41" s="170"/>
      <c r="R41" s="171"/>
      <c r="S41" s="114"/>
    </row>
    <row r="42" spans="2:19" x14ac:dyDescent="0.25">
      <c r="B42" s="114"/>
      <c r="C42" s="124" t="s">
        <v>239</v>
      </c>
      <c r="D42" s="125"/>
      <c r="E42" s="125"/>
      <c r="F42" s="125"/>
      <c r="G42" s="126"/>
      <c r="H42" s="172">
        <v>213</v>
      </c>
      <c r="I42" s="169">
        <v>0</v>
      </c>
      <c r="J42" s="170"/>
      <c r="K42" s="170"/>
      <c r="L42" s="170"/>
      <c r="M42" s="171"/>
      <c r="N42" s="169">
        <v>0</v>
      </c>
      <c r="O42" s="170"/>
      <c r="P42" s="170"/>
      <c r="Q42" s="170"/>
      <c r="R42" s="171"/>
      <c r="S42" s="114"/>
    </row>
    <row r="43" spans="2:19" x14ac:dyDescent="0.25">
      <c r="B43" s="114"/>
      <c r="C43" s="124" t="s">
        <v>240</v>
      </c>
      <c r="D43" s="125"/>
      <c r="E43" s="125"/>
      <c r="F43" s="125"/>
      <c r="G43" s="126"/>
      <c r="H43" s="172">
        <v>214</v>
      </c>
      <c r="I43" s="169">
        <v>0</v>
      </c>
      <c r="J43" s="170"/>
      <c r="K43" s="170"/>
      <c r="L43" s="170"/>
      <c r="M43" s="171"/>
      <c r="N43" s="169">
        <v>0</v>
      </c>
      <c r="O43" s="170"/>
      <c r="P43" s="170"/>
      <c r="Q43" s="170"/>
      <c r="R43" s="171"/>
      <c r="S43" s="114"/>
    </row>
    <row r="44" spans="2:19" x14ac:dyDescent="0.25">
      <c r="B44" s="114"/>
      <c r="C44" s="124" t="s">
        <v>241</v>
      </c>
      <c r="D44" s="125"/>
      <c r="E44" s="125"/>
      <c r="F44" s="125"/>
      <c r="G44" s="126"/>
      <c r="H44" s="172">
        <v>215</v>
      </c>
      <c r="I44" s="169">
        <v>0</v>
      </c>
      <c r="J44" s="170"/>
      <c r="K44" s="170"/>
      <c r="L44" s="170"/>
      <c r="M44" s="171"/>
      <c r="N44" s="169">
        <v>0</v>
      </c>
      <c r="O44" s="170"/>
      <c r="P44" s="170"/>
      <c r="Q44" s="170"/>
      <c r="R44" s="171"/>
      <c r="S44" s="114"/>
    </row>
    <row r="45" spans="2:19" x14ac:dyDescent="0.25">
      <c r="B45" s="114"/>
      <c r="C45" s="124" t="s">
        <v>242</v>
      </c>
      <c r="D45" s="125"/>
      <c r="E45" s="125"/>
      <c r="F45" s="125"/>
      <c r="G45" s="126"/>
      <c r="H45" s="172">
        <v>216</v>
      </c>
      <c r="I45" s="169">
        <v>0</v>
      </c>
      <c r="J45" s="170"/>
      <c r="K45" s="170"/>
      <c r="L45" s="170"/>
      <c r="M45" s="171"/>
      <c r="N45" s="169">
        <v>0</v>
      </c>
      <c r="O45" s="170"/>
      <c r="P45" s="170"/>
      <c r="Q45" s="170"/>
      <c r="R45" s="171"/>
      <c r="S45" s="114"/>
    </row>
    <row r="46" spans="2:19" x14ac:dyDescent="0.25">
      <c r="B46" s="114"/>
      <c r="C46" s="124" t="s">
        <v>243</v>
      </c>
      <c r="D46" s="125"/>
      <c r="E46" s="125"/>
      <c r="F46" s="125"/>
      <c r="G46" s="126"/>
      <c r="H46" s="172">
        <v>220</v>
      </c>
      <c r="I46" s="169">
        <v>0</v>
      </c>
      <c r="J46" s="170"/>
      <c r="K46" s="170"/>
      <c r="L46" s="170"/>
      <c r="M46" s="171"/>
      <c r="N46" s="169">
        <v>0</v>
      </c>
      <c r="O46" s="170"/>
      <c r="P46" s="170"/>
      <c r="Q46" s="170"/>
      <c r="R46" s="171"/>
      <c r="S46" s="114"/>
    </row>
    <row r="47" spans="2:19" x14ac:dyDescent="0.25">
      <c r="B47" s="114"/>
      <c r="C47" s="124" t="s">
        <v>244</v>
      </c>
      <c r="D47" s="125"/>
      <c r="E47" s="125"/>
      <c r="F47" s="125"/>
      <c r="G47" s="126"/>
      <c r="H47" s="172">
        <v>230</v>
      </c>
      <c r="I47" s="169">
        <v>0</v>
      </c>
      <c r="J47" s="170"/>
      <c r="K47" s="170"/>
      <c r="L47" s="170"/>
      <c r="M47" s="171"/>
      <c r="N47" s="169">
        <v>0</v>
      </c>
      <c r="O47" s="170"/>
      <c r="P47" s="170"/>
      <c r="Q47" s="170"/>
      <c r="R47" s="171"/>
      <c r="S47" s="114"/>
    </row>
    <row r="48" spans="2:19" ht="30" customHeight="1" x14ac:dyDescent="0.25">
      <c r="B48" s="114"/>
      <c r="C48" s="124" t="s">
        <v>245</v>
      </c>
      <c r="D48" s="125"/>
      <c r="E48" s="125"/>
      <c r="F48" s="125"/>
      <c r="G48" s="126"/>
      <c r="H48" s="172">
        <v>240</v>
      </c>
      <c r="I48" s="169">
        <v>0</v>
      </c>
      <c r="J48" s="170"/>
      <c r="K48" s="170"/>
      <c r="L48" s="170"/>
      <c r="M48" s="171"/>
      <c r="N48" s="169">
        <v>0</v>
      </c>
      <c r="O48" s="170"/>
      <c r="P48" s="170"/>
      <c r="Q48" s="170"/>
      <c r="R48" s="171"/>
      <c r="S48" s="114"/>
    </row>
    <row r="49" spans="2:19" x14ac:dyDescent="0.25">
      <c r="B49" s="114"/>
      <c r="C49" s="124" t="s">
        <v>246</v>
      </c>
      <c r="D49" s="125"/>
      <c r="E49" s="125"/>
      <c r="F49" s="125"/>
      <c r="G49" s="126"/>
      <c r="H49" s="172">
        <v>250</v>
      </c>
      <c r="I49" s="169">
        <v>39</v>
      </c>
      <c r="J49" s="170"/>
      <c r="K49" s="170"/>
      <c r="L49" s="170"/>
      <c r="M49" s="171"/>
      <c r="N49" s="169">
        <v>31</v>
      </c>
      <c r="O49" s="170"/>
      <c r="P49" s="170"/>
      <c r="Q49" s="170"/>
      <c r="R49" s="171"/>
      <c r="S49" s="114"/>
    </row>
    <row r="50" spans="2:19" x14ac:dyDescent="0.25">
      <c r="B50" s="114"/>
      <c r="C50" s="124" t="s">
        <v>247</v>
      </c>
      <c r="D50" s="125"/>
      <c r="E50" s="125"/>
      <c r="F50" s="125"/>
      <c r="G50" s="126"/>
      <c r="H50" s="172">
        <v>260</v>
      </c>
      <c r="I50" s="169">
        <v>25</v>
      </c>
      <c r="J50" s="170"/>
      <c r="K50" s="170"/>
      <c r="L50" s="170"/>
      <c r="M50" s="171"/>
      <c r="N50" s="169">
        <v>10</v>
      </c>
      <c r="O50" s="170"/>
      <c r="P50" s="170"/>
      <c r="Q50" s="170"/>
      <c r="R50" s="171"/>
      <c r="S50" s="114"/>
    </row>
    <row r="51" spans="2:19" x14ac:dyDescent="0.25">
      <c r="B51" s="114"/>
      <c r="C51" s="124" t="s">
        <v>248</v>
      </c>
      <c r="D51" s="125"/>
      <c r="E51" s="125"/>
      <c r="F51" s="125"/>
      <c r="G51" s="126"/>
      <c r="H51" s="172">
        <v>270</v>
      </c>
      <c r="I51" s="169">
        <v>18</v>
      </c>
      <c r="J51" s="170"/>
      <c r="K51" s="170"/>
      <c r="L51" s="170"/>
      <c r="M51" s="171"/>
      <c r="N51" s="169">
        <v>27</v>
      </c>
      <c r="O51" s="170"/>
      <c r="P51" s="170"/>
      <c r="Q51" s="170"/>
      <c r="R51" s="171"/>
      <c r="S51" s="114"/>
    </row>
    <row r="52" spans="2:19" x14ac:dyDescent="0.25">
      <c r="B52" s="114"/>
      <c r="C52" s="124" t="s">
        <v>249</v>
      </c>
      <c r="D52" s="125"/>
      <c r="E52" s="125"/>
      <c r="F52" s="125"/>
      <c r="G52" s="126"/>
      <c r="H52" s="172">
        <v>280</v>
      </c>
      <c r="I52" s="169">
        <v>0</v>
      </c>
      <c r="J52" s="170"/>
      <c r="K52" s="170"/>
      <c r="L52" s="170"/>
      <c r="M52" s="171"/>
      <c r="N52" s="169">
        <v>0</v>
      </c>
      <c r="O52" s="170"/>
      <c r="P52" s="170"/>
      <c r="Q52" s="170"/>
      <c r="R52" s="171"/>
      <c r="S52" s="114"/>
    </row>
    <row r="53" spans="2:19" s="194" customFormat="1" ht="15.75" x14ac:dyDescent="0.25">
      <c r="B53" s="186"/>
      <c r="C53" s="201" t="s">
        <v>250</v>
      </c>
      <c r="D53" s="201"/>
      <c r="E53" s="201"/>
      <c r="F53" s="201"/>
      <c r="G53" s="201"/>
      <c r="H53" s="202">
        <v>290</v>
      </c>
      <c r="I53" s="203">
        <v>86</v>
      </c>
      <c r="J53" s="203"/>
      <c r="K53" s="203"/>
      <c r="L53" s="203"/>
      <c r="M53" s="203"/>
      <c r="N53" s="203">
        <v>71</v>
      </c>
      <c r="O53" s="203"/>
      <c r="P53" s="203"/>
      <c r="Q53" s="203"/>
      <c r="R53" s="203"/>
      <c r="S53" s="186"/>
    </row>
    <row r="54" spans="2:19" s="194" customFormat="1" ht="15.75" x14ac:dyDescent="0.25">
      <c r="B54" s="186"/>
      <c r="C54" s="201" t="s">
        <v>251</v>
      </c>
      <c r="D54" s="201"/>
      <c r="E54" s="201"/>
      <c r="F54" s="201"/>
      <c r="G54" s="201"/>
      <c r="H54" s="202">
        <v>300</v>
      </c>
      <c r="I54" s="203">
        <v>778</v>
      </c>
      <c r="J54" s="203"/>
      <c r="K54" s="203"/>
      <c r="L54" s="203"/>
      <c r="M54" s="203"/>
      <c r="N54" s="203">
        <v>722</v>
      </c>
      <c r="O54" s="203"/>
      <c r="P54" s="203"/>
      <c r="Q54" s="203"/>
      <c r="R54" s="203"/>
      <c r="S54" s="186"/>
    </row>
    <row r="55" spans="2:19" x14ac:dyDescent="0.25">
      <c r="B55" s="114"/>
      <c r="C55" s="204"/>
      <c r="D55" s="204"/>
      <c r="E55" s="204"/>
      <c r="F55" s="204"/>
      <c r="G55" s="204"/>
      <c r="H55" s="205"/>
      <c r="I55" s="206"/>
      <c r="J55" s="206"/>
      <c r="K55" s="206"/>
      <c r="L55" s="206"/>
      <c r="M55" s="206"/>
      <c r="N55" s="206"/>
      <c r="O55" s="206"/>
      <c r="P55" s="206"/>
      <c r="Q55" s="206"/>
      <c r="R55" s="206"/>
      <c r="S55" s="114"/>
    </row>
    <row r="56" spans="2:19" s="210" customFormat="1" ht="5.25" x14ac:dyDescent="0.15">
      <c r="B56" s="207"/>
      <c r="C56" s="208"/>
      <c r="D56" s="208"/>
      <c r="E56" s="208"/>
      <c r="F56" s="208"/>
      <c r="G56" s="208"/>
      <c r="H56" s="208"/>
      <c r="I56" s="208"/>
      <c r="J56" s="208"/>
      <c r="K56" s="208"/>
      <c r="L56" s="208"/>
      <c r="M56" s="208"/>
      <c r="N56" s="208"/>
      <c r="O56" s="209"/>
      <c r="P56" s="209"/>
      <c r="Q56" s="209"/>
      <c r="R56" s="209"/>
      <c r="S56" s="207"/>
    </row>
    <row r="57" spans="2:19" ht="15" customHeight="1" x14ac:dyDescent="0.25">
      <c r="B57" s="114"/>
      <c r="C57" s="134" t="s">
        <v>252</v>
      </c>
      <c r="D57" s="135"/>
      <c r="E57" s="135"/>
      <c r="F57" s="135"/>
      <c r="G57" s="136"/>
      <c r="H57" s="137" t="s">
        <v>218</v>
      </c>
      <c r="I57" s="211" t="s">
        <v>219</v>
      </c>
      <c r="J57" s="212">
        <v>43465</v>
      </c>
      <c r="K57" s="212"/>
      <c r="L57" s="212"/>
      <c r="M57" s="213"/>
      <c r="N57" s="214" t="s">
        <v>220</v>
      </c>
      <c r="O57" s="142">
        <v>43100</v>
      </c>
      <c r="P57" s="142"/>
      <c r="Q57" s="142"/>
      <c r="R57" s="143"/>
      <c r="S57" s="114"/>
    </row>
    <row r="58" spans="2:19" x14ac:dyDescent="0.25">
      <c r="B58" s="114"/>
      <c r="C58" s="144">
        <v>1</v>
      </c>
      <c r="D58" s="145"/>
      <c r="E58" s="145"/>
      <c r="F58" s="145"/>
      <c r="G58" s="146"/>
      <c r="H58" s="147"/>
      <c r="I58" s="215">
        <v>43465</v>
      </c>
      <c r="J58" s="216"/>
      <c r="K58" s="216"/>
      <c r="L58" s="216"/>
      <c r="M58" s="217"/>
      <c r="N58" s="218"/>
      <c r="O58" s="219"/>
      <c r="P58" s="220"/>
      <c r="Q58" s="221"/>
      <c r="R58" s="222"/>
      <c r="S58" s="114"/>
    </row>
    <row r="59" spans="2:19" x14ac:dyDescent="0.25">
      <c r="B59" s="114"/>
      <c r="C59" s="156">
        <v>1</v>
      </c>
      <c r="D59" s="157"/>
      <c r="E59" s="157"/>
      <c r="F59" s="157"/>
      <c r="G59" s="158"/>
      <c r="H59" s="159">
        <v>2</v>
      </c>
      <c r="I59" s="156">
        <v>3</v>
      </c>
      <c r="J59" s="157"/>
      <c r="K59" s="157"/>
      <c r="L59" s="157"/>
      <c r="M59" s="158"/>
      <c r="N59" s="156">
        <v>4</v>
      </c>
      <c r="O59" s="157"/>
      <c r="P59" s="157"/>
      <c r="Q59" s="157"/>
      <c r="R59" s="158"/>
      <c r="S59" s="114"/>
    </row>
    <row r="60" spans="2:19" x14ac:dyDescent="0.25">
      <c r="B60" s="114"/>
      <c r="C60" s="160" t="s">
        <v>253</v>
      </c>
      <c r="D60" s="161"/>
      <c r="E60" s="161"/>
      <c r="F60" s="161"/>
      <c r="G60" s="161"/>
      <c r="H60" s="195"/>
      <c r="I60" s="223"/>
      <c r="J60" s="223"/>
      <c r="K60" s="223"/>
      <c r="L60" s="223"/>
      <c r="M60" s="223"/>
      <c r="N60" s="223"/>
      <c r="O60" s="223"/>
      <c r="P60" s="223"/>
      <c r="Q60" s="223"/>
      <c r="R60" s="224"/>
      <c r="S60" s="114"/>
    </row>
    <row r="61" spans="2:19" ht="15" customHeight="1" x14ac:dyDescent="0.25">
      <c r="B61" s="114"/>
      <c r="C61" s="165" t="s">
        <v>254</v>
      </c>
      <c r="D61" s="166"/>
      <c r="E61" s="166"/>
      <c r="F61" s="166"/>
      <c r="G61" s="167"/>
      <c r="H61" s="168">
        <v>410</v>
      </c>
      <c r="I61" s="184">
        <v>96</v>
      </c>
      <c r="J61" s="183"/>
      <c r="K61" s="183"/>
      <c r="L61" s="183"/>
      <c r="M61" s="185"/>
      <c r="N61" s="184">
        <v>96</v>
      </c>
      <c r="O61" s="183"/>
      <c r="P61" s="183"/>
      <c r="Q61" s="183"/>
      <c r="R61" s="185"/>
      <c r="S61" s="114"/>
    </row>
    <row r="62" spans="2:19" ht="15" customHeight="1" x14ac:dyDescent="0.25">
      <c r="B62" s="114"/>
      <c r="C62" s="124" t="s">
        <v>255</v>
      </c>
      <c r="D62" s="125"/>
      <c r="E62" s="125"/>
      <c r="F62" s="125"/>
      <c r="G62" s="126"/>
      <c r="H62" s="172">
        <v>420</v>
      </c>
      <c r="I62" s="225">
        <v>0</v>
      </c>
      <c r="J62" s="226"/>
      <c r="K62" s="226"/>
      <c r="L62" s="226"/>
      <c r="M62" s="227"/>
      <c r="N62" s="225">
        <v>0</v>
      </c>
      <c r="O62" s="226"/>
      <c r="P62" s="226"/>
      <c r="Q62" s="226"/>
      <c r="R62" s="227"/>
      <c r="S62" s="114"/>
    </row>
    <row r="63" spans="2:19" x14ac:dyDescent="0.25">
      <c r="B63" s="114"/>
      <c r="C63" s="124" t="s">
        <v>256</v>
      </c>
      <c r="D63" s="125"/>
      <c r="E63" s="125"/>
      <c r="F63" s="125"/>
      <c r="G63" s="126"/>
      <c r="H63" s="172">
        <v>430</v>
      </c>
      <c r="I63" s="225">
        <v>0</v>
      </c>
      <c r="J63" s="226"/>
      <c r="K63" s="226"/>
      <c r="L63" s="226"/>
      <c r="M63" s="227"/>
      <c r="N63" s="225">
        <v>0</v>
      </c>
      <c r="O63" s="226"/>
      <c r="P63" s="226"/>
      <c r="Q63" s="226"/>
      <c r="R63" s="227"/>
      <c r="S63" s="114"/>
    </row>
    <row r="64" spans="2:19" x14ac:dyDescent="0.25">
      <c r="B64" s="114"/>
      <c r="C64" s="124" t="s">
        <v>257</v>
      </c>
      <c r="D64" s="125"/>
      <c r="E64" s="125"/>
      <c r="F64" s="125"/>
      <c r="G64" s="126"/>
      <c r="H64" s="172">
        <v>440</v>
      </c>
      <c r="I64" s="169">
        <v>2</v>
      </c>
      <c r="J64" s="170"/>
      <c r="K64" s="170"/>
      <c r="L64" s="170"/>
      <c r="M64" s="171"/>
      <c r="N64" s="169">
        <v>2</v>
      </c>
      <c r="O64" s="170"/>
      <c r="P64" s="170"/>
      <c r="Q64" s="170"/>
      <c r="R64" s="171"/>
      <c r="S64" s="114"/>
    </row>
    <row r="65" spans="2:19" x14ac:dyDescent="0.25">
      <c r="B65" s="114"/>
      <c r="C65" s="124" t="s">
        <v>258</v>
      </c>
      <c r="D65" s="125"/>
      <c r="E65" s="125"/>
      <c r="F65" s="125"/>
      <c r="G65" s="126"/>
      <c r="H65" s="172">
        <v>450</v>
      </c>
      <c r="I65" s="169">
        <v>1</v>
      </c>
      <c r="J65" s="170"/>
      <c r="K65" s="170"/>
      <c r="L65" s="170"/>
      <c r="M65" s="171"/>
      <c r="N65" s="169">
        <v>1</v>
      </c>
      <c r="O65" s="170"/>
      <c r="P65" s="170"/>
      <c r="Q65" s="170"/>
      <c r="R65" s="171"/>
      <c r="S65" s="114"/>
    </row>
    <row r="66" spans="2:19" x14ac:dyDescent="0.25">
      <c r="B66" s="114"/>
      <c r="C66" s="124" t="s">
        <v>259</v>
      </c>
      <c r="D66" s="125"/>
      <c r="E66" s="125"/>
      <c r="F66" s="125"/>
      <c r="G66" s="126"/>
      <c r="H66" s="172">
        <v>460</v>
      </c>
      <c r="I66" s="169">
        <v>673</v>
      </c>
      <c r="J66" s="170"/>
      <c r="K66" s="170"/>
      <c r="L66" s="170"/>
      <c r="M66" s="171"/>
      <c r="N66" s="169">
        <v>614</v>
      </c>
      <c r="O66" s="170"/>
      <c r="P66" s="170"/>
      <c r="Q66" s="170"/>
      <c r="R66" s="171"/>
      <c r="S66" s="114"/>
    </row>
    <row r="67" spans="2:19" x14ac:dyDescent="0.25">
      <c r="B67" s="114"/>
      <c r="C67" s="124" t="s">
        <v>260</v>
      </c>
      <c r="D67" s="125"/>
      <c r="E67" s="125"/>
      <c r="F67" s="125"/>
      <c r="G67" s="126"/>
      <c r="H67" s="172">
        <v>470</v>
      </c>
      <c r="I67" s="169">
        <v>0</v>
      </c>
      <c r="J67" s="170"/>
      <c r="K67" s="170"/>
      <c r="L67" s="170"/>
      <c r="M67" s="171"/>
      <c r="N67" s="169">
        <v>0</v>
      </c>
      <c r="O67" s="170"/>
      <c r="P67" s="170"/>
      <c r="Q67" s="170"/>
      <c r="R67" s="171"/>
      <c r="S67" s="114"/>
    </row>
    <row r="68" spans="2:19" x14ac:dyDescent="0.25">
      <c r="B68" s="114"/>
      <c r="C68" s="124" t="s">
        <v>261</v>
      </c>
      <c r="D68" s="125"/>
      <c r="E68" s="125"/>
      <c r="F68" s="125"/>
      <c r="G68" s="126"/>
      <c r="H68" s="172">
        <v>480</v>
      </c>
      <c r="I68" s="169">
        <v>0</v>
      </c>
      <c r="J68" s="170"/>
      <c r="K68" s="170"/>
      <c r="L68" s="170"/>
      <c r="M68" s="171"/>
      <c r="N68" s="169">
        <v>0</v>
      </c>
      <c r="O68" s="170"/>
      <c r="P68" s="170"/>
      <c r="Q68" s="170"/>
      <c r="R68" s="171"/>
      <c r="S68" s="114"/>
    </row>
    <row r="69" spans="2:19" s="194" customFormat="1" ht="15.75" x14ac:dyDescent="0.25">
      <c r="B69" s="186"/>
      <c r="C69" s="228" t="s">
        <v>262</v>
      </c>
      <c r="D69" s="229"/>
      <c r="E69" s="229"/>
      <c r="F69" s="229"/>
      <c r="G69" s="230"/>
      <c r="H69" s="202">
        <v>490</v>
      </c>
      <c r="I69" s="231">
        <v>772</v>
      </c>
      <c r="J69" s="232"/>
      <c r="K69" s="232"/>
      <c r="L69" s="232"/>
      <c r="M69" s="233"/>
      <c r="N69" s="231">
        <v>713</v>
      </c>
      <c r="O69" s="232"/>
      <c r="P69" s="232"/>
      <c r="Q69" s="232"/>
      <c r="R69" s="233"/>
      <c r="S69" s="186"/>
    </row>
    <row r="70" spans="2:19" ht="15" customHeight="1" x14ac:dyDescent="0.25">
      <c r="B70" s="114"/>
      <c r="C70" s="160" t="s">
        <v>263</v>
      </c>
      <c r="D70" s="161"/>
      <c r="E70" s="161"/>
      <c r="F70" s="161"/>
      <c r="G70" s="161"/>
      <c r="H70" s="195"/>
      <c r="I70" s="196"/>
      <c r="J70" s="196"/>
      <c r="K70" s="196"/>
      <c r="L70" s="196"/>
      <c r="M70" s="196"/>
      <c r="N70" s="196"/>
      <c r="O70" s="196"/>
      <c r="P70" s="196"/>
      <c r="Q70" s="196"/>
      <c r="R70" s="197"/>
      <c r="S70" s="114"/>
    </row>
    <row r="71" spans="2:19" x14ac:dyDescent="0.25">
      <c r="B71" s="114"/>
      <c r="C71" s="124" t="s">
        <v>264</v>
      </c>
      <c r="D71" s="125"/>
      <c r="E71" s="125"/>
      <c r="F71" s="125"/>
      <c r="G71" s="126"/>
      <c r="H71" s="172">
        <v>510</v>
      </c>
      <c r="I71" s="169">
        <v>0</v>
      </c>
      <c r="J71" s="170"/>
      <c r="K71" s="170"/>
      <c r="L71" s="170"/>
      <c r="M71" s="171"/>
      <c r="N71" s="169">
        <v>0</v>
      </c>
      <c r="O71" s="170"/>
      <c r="P71" s="170"/>
      <c r="Q71" s="170"/>
      <c r="R71" s="171"/>
      <c r="S71" s="114"/>
    </row>
    <row r="72" spans="2:19" x14ac:dyDescent="0.25">
      <c r="B72" s="114"/>
      <c r="C72" s="124" t="s">
        <v>265</v>
      </c>
      <c r="D72" s="125"/>
      <c r="E72" s="125"/>
      <c r="F72" s="125"/>
      <c r="G72" s="126"/>
      <c r="H72" s="172">
        <v>520</v>
      </c>
      <c r="I72" s="169">
        <v>0</v>
      </c>
      <c r="J72" s="170"/>
      <c r="K72" s="170"/>
      <c r="L72" s="170"/>
      <c r="M72" s="171"/>
      <c r="N72" s="169">
        <v>0</v>
      </c>
      <c r="O72" s="170"/>
      <c r="P72" s="170"/>
      <c r="Q72" s="170"/>
      <c r="R72" s="171"/>
      <c r="S72" s="114"/>
    </row>
    <row r="73" spans="2:19" x14ac:dyDescent="0.25">
      <c r="B73" s="114"/>
      <c r="C73" s="124" t="s">
        <v>266</v>
      </c>
      <c r="D73" s="125"/>
      <c r="E73" s="125"/>
      <c r="F73" s="125"/>
      <c r="G73" s="126"/>
      <c r="H73" s="172">
        <v>530</v>
      </c>
      <c r="I73" s="169">
        <v>0</v>
      </c>
      <c r="J73" s="170"/>
      <c r="K73" s="170"/>
      <c r="L73" s="170"/>
      <c r="M73" s="171"/>
      <c r="N73" s="169">
        <v>0</v>
      </c>
      <c r="O73" s="170"/>
      <c r="P73" s="170"/>
      <c r="Q73" s="170"/>
      <c r="R73" s="171"/>
      <c r="S73" s="114"/>
    </row>
    <row r="74" spans="2:19" x14ac:dyDescent="0.25">
      <c r="B74" s="114"/>
      <c r="C74" s="124" t="s">
        <v>267</v>
      </c>
      <c r="D74" s="125"/>
      <c r="E74" s="125"/>
      <c r="F74" s="125"/>
      <c r="G74" s="126"/>
      <c r="H74" s="172">
        <v>540</v>
      </c>
      <c r="I74" s="169">
        <v>0</v>
      </c>
      <c r="J74" s="170"/>
      <c r="K74" s="170"/>
      <c r="L74" s="170"/>
      <c r="M74" s="171"/>
      <c r="N74" s="169">
        <v>0</v>
      </c>
      <c r="O74" s="170"/>
      <c r="P74" s="170"/>
      <c r="Q74" s="170"/>
      <c r="R74" s="171"/>
      <c r="S74" s="114"/>
    </row>
    <row r="75" spans="2:19" x14ac:dyDescent="0.25">
      <c r="B75" s="114"/>
      <c r="C75" s="124" t="s">
        <v>268</v>
      </c>
      <c r="D75" s="125"/>
      <c r="E75" s="125"/>
      <c r="F75" s="125"/>
      <c r="G75" s="126"/>
      <c r="H75" s="172">
        <v>550</v>
      </c>
      <c r="I75" s="169">
        <v>0</v>
      </c>
      <c r="J75" s="170"/>
      <c r="K75" s="170"/>
      <c r="L75" s="170"/>
      <c r="M75" s="171"/>
      <c r="N75" s="169">
        <v>0</v>
      </c>
      <c r="O75" s="170"/>
      <c r="P75" s="170"/>
      <c r="Q75" s="170"/>
      <c r="R75" s="171"/>
      <c r="S75" s="114"/>
    </row>
    <row r="76" spans="2:19" x14ac:dyDescent="0.25">
      <c r="B76" s="114"/>
      <c r="C76" s="124" t="s">
        <v>269</v>
      </c>
      <c r="D76" s="125"/>
      <c r="E76" s="125"/>
      <c r="F76" s="125"/>
      <c r="G76" s="126"/>
      <c r="H76" s="172">
        <v>560</v>
      </c>
      <c r="I76" s="169">
        <v>0</v>
      </c>
      <c r="J76" s="170"/>
      <c r="K76" s="170"/>
      <c r="L76" s="170"/>
      <c r="M76" s="171"/>
      <c r="N76" s="169">
        <v>0</v>
      </c>
      <c r="O76" s="170"/>
      <c r="P76" s="170"/>
      <c r="Q76" s="170"/>
      <c r="R76" s="171"/>
      <c r="S76" s="114"/>
    </row>
    <row r="77" spans="2:19" s="194" customFormat="1" ht="15.75" x14ac:dyDescent="0.25">
      <c r="B77" s="186"/>
      <c r="C77" s="228" t="s">
        <v>270</v>
      </c>
      <c r="D77" s="229"/>
      <c r="E77" s="229"/>
      <c r="F77" s="229"/>
      <c r="G77" s="230"/>
      <c r="H77" s="202">
        <v>590</v>
      </c>
      <c r="I77" s="231">
        <v>0</v>
      </c>
      <c r="J77" s="232"/>
      <c r="K77" s="232"/>
      <c r="L77" s="232"/>
      <c r="M77" s="233"/>
      <c r="N77" s="231">
        <v>0</v>
      </c>
      <c r="O77" s="232"/>
      <c r="P77" s="232"/>
      <c r="Q77" s="232"/>
      <c r="R77" s="233"/>
      <c r="S77" s="186"/>
    </row>
    <row r="78" spans="2:19" ht="15" customHeight="1" x14ac:dyDescent="0.25">
      <c r="B78" s="114"/>
      <c r="C78" s="160" t="s">
        <v>271</v>
      </c>
      <c r="D78" s="161"/>
      <c r="E78" s="161"/>
      <c r="F78" s="161"/>
      <c r="G78" s="161"/>
      <c r="H78" s="195"/>
      <c r="I78" s="196"/>
      <c r="J78" s="196"/>
      <c r="K78" s="196"/>
      <c r="L78" s="196"/>
      <c r="M78" s="196"/>
      <c r="N78" s="196"/>
      <c r="O78" s="196"/>
      <c r="P78" s="196"/>
      <c r="Q78" s="196"/>
      <c r="R78" s="197"/>
      <c r="S78" s="114"/>
    </row>
    <row r="79" spans="2:19" x14ac:dyDescent="0.25">
      <c r="B79" s="114"/>
      <c r="C79" s="124" t="s">
        <v>272</v>
      </c>
      <c r="D79" s="125"/>
      <c r="E79" s="125"/>
      <c r="F79" s="125"/>
      <c r="G79" s="126"/>
      <c r="H79" s="172">
        <v>610</v>
      </c>
      <c r="I79" s="169">
        <v>0</v>
      </c>
      <c r="J79" s="170"/>
      <c r="K79" s="170"/>
      <c r="L79" s="170"/>
      <c r="M79" s="171"/>
      <c r="N79" s="169">
        <v>0</v>
      </c>
      <c r="O79" s="170"/>
      <c r="P79" s="170"/>
      <c r="Q79" s="170"/>
      <c r="R79" s="171"/>
      <c r="S79" s="114"/>
    </row>
    <row r="80" spans="2:19" x14ac:dyDescent="0.25">
      <c r="B80" s="114"/>
      <c r="C80" s="124" t="s">
        <v>273</v>
      </c>
      <c r="D80" s="125"/>
      <c r="E80" s="125"/>
      <c r="F80" s="125"/>
      <c r="G80" s="126"/>
      <c r="H80" s="172">
        <v>620</v>
      </c>
      <c r="I80" s="169">
        <v>0</v>
      </c>
      <c r="J80" s="170"/>
      <c r="K80" s="170"/>
      <c r="L80" s="170"/>
      <c r="M80" s="171"/>
      <c r="N80" s="169">
        <v>0</v>
      </c>
      <c r="O80" s="170"/>
      <c r="P80" s="170"/>
      <c r="Q80" s="170"/>
      <c r="R80" s="171"/>
      <c r="S80" s="114"/>
    </row>
    <row r="81" spans="2:19" x14ac:dyDescent="0.25">
      <c r="B81" s="114"/>
      <c r="C81" s="124" t="s">
        <v>274</v>
      </c>
      <c r="D81" s="125"/>
      <c r="E81" s="125"/>
      <c r="F81" s="125"/>
      <c r="G81" s="126"/>
      <c r="H81" s="172">
        <v>630</v>
      </c>
      <c r="I81" s="179">
        <v>6</v>
      </c>
      <c r="J81" s="180"/>
      <c r="K81" s="180"/>
      <c r="L81" s="180"/>
      <c r="M81" s="181"/>
      <c r="N81" s="179">
        <v>9</v>
      </c>
      <c r="O81" s="180"/>
      <c r="P81" s="180"/>
      <c r="Q81" s="180"/>
      <c r="R81" s="181"/>
      <c r="S81" s="114"/>
    </row>
    <row r="82" spans="2:19" ht="15" customHeight="1" x14ac:dyDescent="0.25">
      <c r="B82" s="114"/>
      <c r="C82" s="173" t="s">
        <v>225</v>
      </c>
      <c r="D82" s="174"/>
      <c r="E82" s="174"/>
      <c r="F82" s="174"/>
      <c r="G82" s="174"/>
      <c r="H82" s="176"/>
      <c r="I82" s="178"/>
      <c r="J82" s="178"/>
      <c r="K82" s="178"/>
      <c r="L82" s="178"/>
      <c r="M82" s="178"/>
      <c r="N82" s="177"/>
      <c r="O82" s="178"/>
      <c r="P82" s="178"/>
      <c r="Q82" s="178"/>
      <c r="R82" s="182"/>
      <c r="S82" s="114"/>
    </row>
    <row r="83" spans="2:19" ht="15" customHeight="1" x14ac:dyDescent="0.25">
      <c r="B83" s="114"/>
      <c r="C83" s="165" t="s">
        <v>275</v>
      </c>
      <c r="D83" s="166"/>
      <c r="E83" s="166"/>
      <c r="F83" s="166"/>
      <c r="G83" s="166"/>
      <c r="H83" s="168">
        <v>631</v>
      </c>
      <c r="I83" s="183">
        <v>1</v>
      </c>
      <c r="J83" s="183"/>
      <c r="K83" s="183"/>
      <c r="L83" s="183"/>
      <c r="M83" s="183"/>
      <c r="N83" s="184">
        <v>1</v>
      </c>
      <c r="O83" s="183"/>
      <c r="P83" s="183"/>
      <c r="Q83" s="183"/>
      <c r="R83" s="185"/>
      <c r="S83" s="114"/>
    </row>
    <row r="84" spans="2:19" x14ac:dyDescent="0.25">
      <c r="B84" s="114"/>
      <c r="C84" s="124" t="s">
        <v>276</v>
      </c>
      <c r="D84" s="125"/>
      <c r="E84" s="125"/>
      <c r="F84" s="125"/>
      <c r="G84" s="126"/>
      <c r="H84" s="172">
        <v>632</v>
      </c>
      <c r="I84" s="169">
        <v>1</v>
      </c>
      <c r="J84" s="170"/>
      <c r="K84" s="170"/>
      <c r="L84" s="170"/>
      <c r="M84" s="171"/>
      <c r="N84" s="169">
        <v>0</v>
      </c>
      <c r="O84" s="170"/>
      <c r="P84" s="170"/>
      <c r="Q84" s="170"/>
      <c r="R84" s="171"/>
      <c r="S84" s="114"/>
    </row>
    <row r="85" spans="2:19" x14ac:dyDescent="0.25">
      <c r="B85" s="114"/>
      <c r="C85" s="124" t="s">
        <v>277</v>
      </c>
      <c r="D85" s="125"/>
      <c r="E85" s="125"/>
      <c r="F85" s="125"/>
      <c r="G85" s="126"/>
      <c r="H85" s="172">
        <v>633</v>
      </c>
      <c r="I85" s="169">
        <v>0</v>
      </c>
      <c r="J85" s="170"/>
      <c r="K85" s="170"/>
      <c r="L85" s="170"/>
      <c r="M85" s="171"/>
      <c r="N85" s="169">
        <v>1</v>
      </c>
      <c r="O85" s="170"/>
      <c r="P85" s="170"/>
      <c r="Q85" s="170"/>
      <c r="R85" s="171"/>
      <c r="S85" s="114"/>
    </row>
    <row r="86" spans="2:19" x14ac:dyDescent="0.25">
      <c r="B86" s="114"/>
      <c r="C86" s="124" t="s">
        <v>278</v>
      </c>
      <c r="D86" s="125"/>
      <c r="E86" s="125"/>
      <c r="F86" s="125"/>
      <c r="G86" s="126"/>
      <c r="H86" s="172">
        <v>634</v>
      </c>
      <c r="I86" s="169">
        <v>1</v>
      </c>
      <c r="J86" s="170"/>
      <c r="K86" s="170"/>
      <c r="L86" s="170"/>
      <c r="M86" s="171"/>
      <c r="N86" s="169">
        <v>1</v>
      </c>
      <c r="O86" s="170"/>
      <c r="P86" s="170"/>
      <c r="Q86" s="170"/>
      <c r="R86" s="171"/>
      <c r="S86" s="114"/>
    </row>
    <row r="87" spans="2:19" x14ac:dyDescent="0.25">
      <c r="B87" s="114"/>
      <c r="C87" s="124" t="s">
        <v>279</v>
      </c>
      <c r="D87" s="125"/>
      <c r="E87" s="125"/>
      <c r="F87" s="125"/>
      <c r="G87" s="126"/>
      <c r="H87" s="172">
        <v>635</v>
      </c>
      <c r="I87" s="169">
        <v>2</v>
      </c>
      <c r="J87" s="170"/>
      <c r="K87" s="170"/>
      <c r="L87" s="170"/>
      <c r="M87" s="171"/>
      <c r="N87" s="169">
        <v>2</v>
      </c>
      <c r="O87" s="170"/>
      <c r="P87" s="170"/>
      <c r="Q87" s="170"/>
      <c r="R87" s="171"/>
      <c r="S87" s="114"/>
    </row>
    <row r="88" spans="2:19" x14ac:dyDescent="0.25">
      <c r="B88" s="114"/>
      <c r="C88" s="124" t="s">
        <v>280</v>
      </c>
      <c r="D88" s="125"/>
      <c r="E88" s="125"/>
      <c r="F88" s="125"/>
      <c r="G88" s="126"/>
      <c r="H88" s="172">
        <v>636</v>
      </c>
      <c r="I88" s="169">
        <v>0</v>
      </c>
      <c r="J88" s="170"/>
      <c r="K88" s="170"/>
      <c r="L88" s="170"/>
      <c r="M88" s="171"/>
      <c r="N88" s="169">
        <v>0</v>
      </c>
      <c r="O88" s="170"/>
      <c r="P88" s="170"/>
      <c r="Q88" s="170"/>
      <c r="R88" s="171"/>
      <c r="S88" s="114"/>
    </row>
    <row r="89" spans="2:19" x14ac:dyDescent="0.25">
      <c r="B89" s="114"/>
      <c r="C89" s="124" t="s">
        <v>281</v>
      </c>
      <c r="D89" s="125"/>
      <c r="E89" s="125"/>
      <c r="F89" s="125"/>
      <c r="G89" s="126"/>
      <c r="H89" s="172">
        <v>637</v>
      </c>
      <c r="I89" s="169">
        <v>0</v>
      </c>
      <c r="J89" s="170"/>
      <c r="K89" s="170"/>
      <c r="L89" s="170"/>
      <c r="M89" s="171"/>
      <c r="N89" s="169">
        <v>0</v>
      </c>
      <c r="O89" s="170"/>
      <c r="P89" s="170"/>
      <c r="Q89" s="170"/>
      <c r="R89" s="171"/>
      <c r="S89" s="114"/>
    </row>
    <row r="90" spans="2:19" x14ac:dyDescent="0.25">
      <c r="B90" s="114"/>
      <c r="C90" s="124" t="s">
        <v>282</v>
      </c>
      <c r="D90" s="125"/>
      <c r="E90" s="125"/>
      <c r="F90" s="125"/>
      <c r="G90" s="126"/>
      <c r="H90" s="172">
        <v>638</v>
      </c>
      <c r="I90" s="169">
        <v>1</v>
      </c>
      <c r="J90" s="170"/>
      <c r="K90" s="170"/>
      <c r="L90" s="170"/>
      <c r="M90" s="171"/>
      <c r="N90" s="169">
        <v>4</v>
      </c>
      <c r="O90" s="170"/>
      <c r="P90" s="170"/>
      <c r="Q90" s="170"/>
      <c r="R90" s="171"/>
      <c r="S90" s="114"/>
    </row>
    <row r="91" spans="2:19" x14ac:dyDescent="0.25">
      <c r="B91" s="114"/>
      <c r="C91" s="124" t="s">
        <v>283</v>
      </c>
      <c r="D91" s="125"/>
      <c r="E91" s="125"/>
      <c r="F91" s="125"/>
      <c r="G91" s="126"/>
      <c r="H91" s="172">
        <v>640</v>
      </c>
      <c r="I91" s="169">
        <v>0</v>
      </c>
      <c r="J91" s="170"/>
      <c r="K91" s="170"/>
      <c r="L91" s="170"/>
      <c r="M91" s="171"/>
      <c r="N91" s="169">
        <v>0</v>
      </c>
      <c r="O91" s="170"/>
      <c r="P91" s="170"/>
      <c r="Q91" s="170"/>
      <c r="R91" s="171"/>
      <c r="S91" s="114"/>
    </row>
    <row r="92" spans="2:19" x14ac:dyDescent="0.25">
      <c r="B92" s="114"/>
      <c r="C92" s="124" t="s">
        <v>267</v>
      </c>
      <c r="D92" s="125"/>
      <c r="E92" s="125"/>
      <c r="F92" s="125"/>
      <c r="G92" s="126"/>
      <c r="H92" s="172">
        <v>650</v>
      </c>
      <c r="I92" s="169">
        <v>0</v>
      </c>
      <c r="J92" s="170"/>
      <c r="K92" s="170"/>
      <c r="L92" s="170"/>
      <c r="M92" s="171"/>
      <c r="N92" s="169">
        <v>0</v>
      </c>
      <c r="O92" s="170"/>
      <c r="P92" s="170"/>
      <c r="Q92" s="170"/>
      <c r="R92" s="171"/>
      <c r="S92" s="114"/>
    </row>
    <row r="93" spans="2:19" x14ac:dyDescent="0.25">
      <c r="B93" s="114"/>
      <c r="C93" s="124" t="s">
        <v>268</v>
      </c>
      <c r="D93" s="125"/>
      <c r="E93" s="125"/>
      <c r="F93" s="125"/>
      <c r="G93" s="126"/>
      <c r="H93" s="172">
        <v>660</v>
      </c>
      <c r="I93" s="169">
        <v>0</v>
      </c>
      <c r="J93" s="170"/>
      <c r="K93" s="170"/>
      <c r="L93" s="170"/>
      <c r="M93" s="171"/>
      <c r="N93" s="169">
        <v>0</v>
      </c>
      <c r="O93" s="170"/>
      <c r="P93" s="170"/>
      <c r="Q93" s="170"/>
      <c r="R93" s="171"/>
      <c r="S93" s="114"/>
    </row>
    <row r="94" spans="2:19" x14ac:dyDescent="0.25">
      <c r="B94" s="114"/>
      <c r="C94" s="124" t="s">
        <v>284</v>
      </c>
      <c r="D94" s="125"/>
      <c r="E94" s="125"/>
      <c r="F94" s="125"/>
      <c r="G94" s="126"/>
      <c r="H94" s="172">
        <v>670</v>
      </c>
      <c r="I94" s="169">
        <v>0</v>
      </c>
      <c r="J94" s="170"/>
      <c r="K94" s="170"/>
      <c r="L94" s="170"/>
      <c r="M94" s="171"/>
      <c r="N94" s="169">
        <v>0</v>
      </c>
      <c r="O94" s="170"/>
      <c r="P94" s="170"/>
      <c r="Q94" s="170"/>
      <c r="R94" s="171"/>
      <c r="S94" s="114"/>
    </row>
    <row r="95" spans="2:19" s="194" customFormat="1" ht="15.75" x14ac:dyDescent="0.25">
      <c r="B95" s="186"/>
      <c r="C95" s="201" t="s">
        <v>285</v>
      </c>
      <c r="D95" s="201"/>
      <c r="E95" s="201"/>
      <c r="F95" s="201"/>
      <c r="G95" s="201"/>
      <c r="H95" s="202">
        <v>690</v>
      </c>
      <c r="I95" s="203">
        <v>6</v>
      </c>
      <c r="J95" s="203"/>
      <c r="K95" s="203"/>
      <c r="L95" s="203"/>
      <c r="M95" s="203"/>
      <c r="N95" s="203">
        <v>9</v>
      </c>
      <c r="O95" s="203"/>
      <c r="P95" s="203"/>
      <c r="Q95" s="203"/>
      <c r="R95" s="203"/>
      <c r="S95" s="186"/>
    </row>
    <row r="96" spans="2:19" s="194" customFormat="1" ht="15.75" x14ac:dyDescent="0.25">
      <c r="B96" s="186"/>
      <c r="C96" s="201" t="s">
        <v>251</v>
      </c>
      <c r="D96" s="201"/>
      <c r="E96" s="201"/>
      <c r="F96" s="201"/>
      <c r="G96" s="201"/>
      <c r="H96" s="202">
        <v>700</v>
      </c>
      <c r="I96" s="203">
        <v>778</v>
      </c>
      <c r="J96" s="203"/>
      <c r="K96" s="203"/>
      <c r="L96" s="203"/>
      <c r="M96" s="203"/>
      <c r="N96" s="203">
        <v>722</v>
      </c>
      <c r="O96" s="203"/>
      <c r="P96" s="203"/>
      <c r="Q96" s="203"/>
      <c r="R96" s="203"/>
      <c r="S96" s="186"/>
    </row>
    <row r="97" spans="2:19" ht="15.75" customHeight="1" x14ac:dyDescent="0.25">
      <c r="B97" s="114"/>
      <c r="C97" s="114"/>
      <c r="D97" s="114"/>
      <c r="E97" s="114"/>
      <c r="F97" s="114"/>
      <c r="G97" s="114"/>
      <c r="H97" s="114"/>
      <c r="I97" s="114"/>
      <c r="J97" s="114"/>
      <c r="K97" s="114"/>
      <c r="L97" s="114"/>
      <c r="M97" s="114"/>
      <c r="N97" s="114"/>
      <c r="O97" s="114"/>
      <c r="P97" s="114"/>
      <c r="Q97" s="114"/>
      <c r="R97" s="114"/>
      <c r="S97" s="114"/>
    </row>
    <row r="98" spans="2:19" x14ac:dyDescent="0.25">
      <c r="B98" s="114"/>
      <c r="C98" s="234" t="s">
        <v>72</v>
      </c>
      <c r="D98" s="234"/>
      <c r="E98" s="115"/>
      <c r="F98" s="235"/>
      <c r="G98" s="235"/>
      <c r="H98" s="115"/>
      <c r="I98" s="236" t="s">
        <v>286</v>
      </c>
      <c r="J98" s="236"/>
      <c r="K98" s="236"/>
      <c r="L98" s="236"/>
      <c r="M98" s="236"/>
      <c r="N98" s="236"/>
      <c r="O98" s="114"/>
      <c r="P98" s="114"/>
      <c r="Q98" s="114"/>
      <c r="R98" s="114"/>
      <c r="S98" s="114"/>
    </row>
    <row r="99" spans="2:19" s="241" customFormat="1" ht="12" x14ac:dyDescent="0.2">
      <c r="B99" s="237"/>
      <c r="C99" s="238" t="s">
        <v>287</v>
      </c>
      <c r="D99" s="238"/>
      <c r="E99" s="238"/>
      <c r="F99" s="239" t="s">
        <v>73</v>
      </c>
      <c r="G99" s="239"/>
      <c r="H99" s="240"/>
      <c r="I99" s="239" t="s">
        <v>288</v>
      </c>
      <c r="J99" s="239"/>
      <c r="K99" s="239"/>
      <c r="L99" s="239"/>
      <c r="M99" s="239"/>
      <c r="N99" s="239"/>
      <c r="O99" s="237"/>
      <c r="P99" s="237"/>
      <c r="Q99" s="237"/>
      <c r="R99" s="237"/>
      <c r="S99" s="237"/>
    </row>
    <row r="100" spans="2:19" x14ac:dyDescent="0.25">
      <c r="B100" s="114"/>
      <c r="C100" s="234" t="s">
        <v>289</v>
      </c>
      <c r="D100" s="234"/>
      <c r="E100" s="115"/>
      <c r="F100" s="235"/>
      <c r="G100" s="235"/>
      <c r="H100" s="115"/>
      <c r="I100" s="236" t="s">
        <v>290</v>
      </c>
      <c r="J100" s="236"/>
      <c r="K100" s="236"/>
      <c r="L100" s="236"/>
      <c r="M100" s="236"/>
      <c r="N100" s="236"/>
      <c r="O100" s="114"/>
      <c r="P100" s="114"/>
      <c r="Q100" s="114"/>
      <c r="R100" s="114"/>
      <c r="S100" s="114"/>
    </row>
    <row r="101" spans="2:19" x14ac:dyDescent="0.25">
      <c r="B101" s="114"/>
      <c r="C101" s="121"/>
      <c r="D101" s="121"/>
      <c r="E101" s="121"/>
      <c r="F101" s="239" t="s">
        <v>73</v>
      </c>
      <c r="G101" s="239"/>
      <c r="H101" s="240"/>
      <c r="I101" s="239" t="s">
        <v>288</v>
      </c>
      <c r="J101" s="239"/>
      <c r="K101" s="239"/>
      <c r="L101" s="239"/>
      <c r="M101" s="239"/>
      <c r="N101" s="239"/>
      <c r="O101" s="114"/>
      <c r="P101" s="114"/>
      <c r="Q101" s="114"/>
      <c r="R101" s="114"/>
      <c r="S101" s="114"/>
    </row>
    <row r="102" spans="2:19" x14ac:dyDescent="0.25">
      <c r="B102" s="114"/>
      <c r="C102" s="242">
        <v>43552</v>
      </c>
      <c r="D102" s="242"/>
      <c r="E102" s="114"/>
      <c r="F102" s="114"/>
      <c r="G102" s="114"/>
      <c r="H102" s="114"/>
      <c r="I102" s="114"/>
      <c r="J102" s="114"/>
      <c r="K102" s="114"/>
      <c r="L102" s="114"/>
      <c r="M102" s="114"/>
      <c r="N102" s="114"/>
      <c r="O102" s="114"/>
      <c r="P102" s="114"/>
      <c r="Q102" s="114"/>
      <c r="R102" s="114"/>
      <c r="S102" s="114"/>
    </row>
    <row r="103" spans="2:19" x14ac:dyDescent="0.25">
      <c r="B103" s="114"/>
      <c r="C103" s="114"/>
      <c r="D103" s="114"/>
      <c r="E103" s="114"/>
      <c r="F103" s="114"/>
      <c r="G103" s="114"/>
      <c r="H103" s="114"/>
      <c r="I103" s="114"/>
      <c r="J103" s="114"/>
      <c r="K103" s="114"/>
      <c r="L103" s="114"/>
      <c r="M103" s="114"/>
      <c r="N103" s="114"/>
      <c r="O103" s="114"/>
      <c r="P103" s="114"/>
      <c r="Q103" s="114"/>
      <c r="R103" s="114"/>
      <c r="S103" s="114"/>
    </row>
    <row r="104" spans="2:19" ht="6" customHeight="1" x14ac:dyDescent="0.25">
      <c r="B104" s="114"/>
      <c r="C104" s="114"/>
      <c r="D104" s="114"/>
      <c r="E104" s="114"/>
      <c r="F104" s="114"/>
      <c r="G104" s="114"/>
      <c r="H104" s="114"/>
      <c r="I104" s="114"/>
      <c r="J104" s="114"/>
      <c r="K104" s="114"/>
      <c r="L104" s="114"/>
      <c r="M104" s="114"/>
      <c r="N104" s="114"/>
      <c r="O104" s="114"/>
      <c r="P104" s="114"/>
      <c r="Q104" s="114"/>
      <c r="R104" s="114"/>
      <c r="S104" s="114"/>
    </row>
  </sheetData>
  <mergeCells count="263">
    <mergeCell ref="F101:G101"/>
    <mergeCell ref="I101:N101"/>
    <mergeCell ref="C102:D102"/>
    <mergeCell ref="C98:D98"/>
    <mergeCell ref="F98:G98"/>
    <mergeCell ref="I98:N98"/>
    <mergeCell ref="F99:G99"/>
    <mergeCell ref="I99:N99"/>
    <mergeCell ref="C100:D100"/>
    <mergeCell ref="F100:G100"/>
    <mergeCell ref="I100:N100"/>
    <mergeCell ref="C95:G95"/>
    <mergeCell ref="I95:M95"/>
    <mergeCell ref="N95:R95"/>
    <mergeCell ref="C96:G96"/>
    <mergeCell ref="I96:M96"/>
    <mergeCell ref="N96:R96"/>
    <mergeCell ref="C93:G93"/>
    <mergeCell ref="I93:M93"/>
    <mergeCell ref="N93:R93"/>
    <mergeCell ref="C94:G94"/>
    <mergeCell ref="I94:M94"/>
    <mergeCell ref="N94:R94"/>
    <mergeCell ref="C91:G91"/>
    <mergeCell ref="I91:M91"/>
    <mergeCell ref="N91:R91"/>
    <mergeCell ref="C92:G92"/>
    <mergeCell ref="I92:M92"/>
    <mergeCell ref="N92:R92"/>
    <mergeCell ref="C89:G89"/>
    <mergeCell ref="I89:M89"/>
    <mergeCell ref="N89:R89"/>
    <mergeCell ref="C90:G90"/>
    <mergeCell ref="I90:M90"/>
    <mergeCell ref="N90:R90"/>
    <mergeCell ref="C87:G87"/>
    <mergeCell ref="I87:M87"/>
    <mergeCell ref="N87:R87"/>
    <mergeCell ref="C88:G88"/>
    <mergeCell ref="I88:M88"/>
    <mergeCell ref="N88:R88"/>
    <mergeCell ref="C85:G85"/>
    <mergeCell ref="I85:M85"/>
    <mergeCell ref="N85:R85"/>
    <mergeCell ref="C86:G86"/>
    <mergeCell ref="I86:M86"/>
    <mergeCell ref="N86:R86"/>
    <mergeCell ref="C83:G83"/>
    <mergeCell ref="I83:M83"/>
    <mergeCell ref="N83:R83"/>
    <mergeCell ref="C84:G84"/>
    <mergeCell ref="I84:M84"/>
    <mergeCell ref="N84:R84"/>
    <mergeCell ref="C81:G81"/>
    <mergeCell ref="I81:M81"/>
    <mergeCell ref="N81:R81"/>
    <mergeCell ref="C82:G82"/>
    <mergeCell ref="I82:M82"/>
    <mergeCell ref="N82:R82"/>
    <mergeCell ref="C79:G79"/>
    <mergeCell ref="I79:M79"/>
    <mergeCell ref="N79:R79"/>
    <mergeCell ref="C80:G80"/>
    <mergeCell ref="I80:M80"/>
    <mergeCell ref="N80:R80"/>
    <mergeCell ref="C77:G77"/>
    <mergeCell ref="I77:M77"/>
    <mergeCell ref="N77:R77"/>
    <mergeCell ref="C78:G78"/>
    <mergeCell ref="I78:M78"/>
    <mergeCell ref="N78:R78"/>
    <mergeCell ref="C75:G75"/>
    <mergeCell ref="I75:M75"/>
    <mergeCell ref="N75:R75"/>
    <mergeCell ref="C76:G76"/>
    <mergeCell ref="I76:M76"/>
    <mergeCell ref="N76:R76"/>
    <mergeCell ref="C73:G73"/>
    <mergeCell ref="I73:M73"/>
    <mergeCell ref="N73:R73"/>
    <mergeCell ref="C74:G74"/>
    <mergeCell ref="I74:M74"/>
    <mergeCell ref="N74:R74"/>
    <mergeCell ref="C71:G71"/>
    <mergeCell ref="I71:M71"/>
    <mergeCell ref="N71:R71"/>
    <mergeCell ref="C72:G72"/>
    <mergeCell ref="I72:M72"/>
    <mergeCell ref="N72:R72"/>
    <mergeCell ref="C69:G69"/>
    <mergeCell ref="I69:M69"/>
    <mergeCell ref="N69:R69"/>
    <mergeCell ref="C70:G70"/>
    <mergeCell ref="I70:M70"/>
    <mergeCell ref="N70:R70"/>
    <mergeCell ref="C67:G67"/>
    <mergeCell ref="I67:M67"/>
    <mergeCell ref="N67:R67"/>
    <mergeCell ref="C68:G68"/>
    <mergeCell ref="I68:M68"/>
    <mergeCell ref="N68:R68"/>
    <mergeCell ref="C65:G65"/>
    <mergeCell ref="I65:M65"/>
    <mergeCell ref="N65:R65"/>
    <mergeCell ref="C66:G66"/>
    <mergeCell ref="I66:M66"/>
    <mergeCell ref="N66:R66"/>
    <mergeCell ref="C63:G63"/>
    <mergeCell ref="I63:M63"/>
    <mergeCell ref="N63:R63"/>
    <mergeCell ref="C64:G64"/>
    <mergeCell ref="I64:M64"/>
    <mergeCell ref="N64:R64"/>
    <mergeCell ref="C61:G61"/>
    <mergeCell ref="I61:M61"/>
    <mergeCell ref="N61:R61"/>
    <mergeCell ref="C62:G62"/>
    <mergeCell ref="I62:M62"/>
    <mergeCell ref="N62:R62"/>
    <mergeCell ref="C59:G59"/>
    <mergeCell ref="I59:M59"/>
    <mergeCell ref="N59:R59"/>
    <mergeCell ref="C60:G60"/>
    <mergeCell ref="I60:M60"/>
    <mergeCell ref="N60:R60"/>
    <mergeCell ref="C54:G54"/>
    <mergeCell ref="I54:M54"/>
    <mergeCell ref="N54:R54"/>
    <mergeCell ref="C56:N56"/>
    <mergeCell ref="C57:G58"/>
    <mergeCell ref="H57:H58"/>
    <mergeCell ref="J57:L57"/>
    <mergeCell ref="O57:R57"/>
    <mergeCell ref="I58:M58"/>
    <mergeCell ref="N58:O58"/>
    <mergeCell ref="C52:G52"/>
    <mergeCell ref="I52:M52"/>
    <mergeCell ref="N52:R52"/>
    <mergeCell ref="C53:G53"/>
    <mergeCell ref="I53:M53"/>
    <mergeCell ref="N53:R53"/>
    <mergeCell ref="C50:G50"/>
    <mergeCell ref="I50:M50"/>
    <mergeCell ref="N50:R50"/>
    <mergeCell ref="C51:G51"/>
    <mergeCell ref="I51:M51"/>
    <mergeCell ref="N51:R51"/>
    <mergeCell ref="C48:G48"/>
    <mergeCell ref="I48:M48"/>
    <mergeCell ref="N48:R48"/>
    <mergeCell ref="C49:G49"/>
    <mergeCell ref="I49:M49"/>
    <mergeCell ref="N49:R49"/>
    <mergeCell ref="C46:G46"/>
    <mergeCell ref="I46:M46"/>
    <mergeCell ref="N46:R46"/>
    <mergeCell ref="C47:G47"/>
    <mergeCell ref="I47:M47"/>
    <mergeCell ref="N47:R47"/>
    <mergeCell ref="C44:G44"/>
    <mergeCell ref="I44:M44"/>
    <mergeCell ref="N44:R44"/>
    <mergeCell ref="C45:G45"/>
    <mergeCell ref="I45:M45"/>
    <mergeCell ref="N45:R45"/>
    <mergeCell ref="C42:G42"/>
    <mergeCell ref="I42:M42"/>
    <mergeCell ref="N42:R42"/>
    <mergeCell ref="C43:G43"/>
    <mergeCell ref="I43:M43"/>
    <mergeCell ref="N43:R43"/>
    <mergeCell ref="C40:G40"/>
    <mergeCell ref="I40:M40"/>
    <mergeCell ref="N40:R40"/>
    <mergeCell ref="C41:G41"/>
    <mergeCell ref="I41:M41"/>
    <mergeCell ref="N41:R41"/>
    <mergeCell ref="C38:G38"/>
    <mergeCell ref="I38:M38"/>
    <mergeCell ref="N38:R38"/>
    <mergeCell ref="C39:G39"/>
    <mergeCell ref="I39:M39"/>
    <mergeCell ref="N39:R39"/>
    <mergeCell ref="C36:G36"/>
    <mergeCell ref="I36:M36"/>
    <mergeCell ref="N36:R36"/>
    <mergeCell ref="C37:G37"/>
    <mergeCell ref="I37:M37"/>
    <mergeCell ref="N37:R37"/>
    <mergeCell ref="C34:G34"/>
    <mergeCell ref="I34:M34"/>
    <mergeCell ref="N34:R34"/>
    <mergeCell ref="C35:G35"/>
    <mergeCell ref="I35:M35"/>
    <mergeCell ref="N35:R35"/>
    <mergeCell ref="C32:G32"/>
    <mergeCell ref="I32:M32"/>
    <mergeCell ref="N32:R32"/>
    <mergeCell ref="C33:G33"/>
    <mergeCell ref="I33:M33"/>
    <mergeCell ref="N33:R33"/>
    <mergeCell ref="C30:G30"/>
    <mergeCell ref="I30:M30"/>
    <mergeCell ref="N30:R30"/>
    <mergeCell ref="C31:G31"/>
    <mergeCell ref="I31:M31"/>
    <mergeCell ref="N31:R31"/>
    <mergeCell ref="C28:G28"/>
    <mergeCell ref="I28:M28"/>
    <mergeCell ref="N28:R28"/>
    <mergeCell ref="C29:G29"/>
    <mergeCell ref="I29:M29"/>
    <mergeCell ref="N29:R29"/>
    <mergeCell ref="C26:G26"/>
    <mergeCell ref="I26:M26"/>
    <mergeCell ref="N26:R26"/>
    <mergeCell ref="C27:G27"/>
    <mergeCell ref="I27:M27"/>
    <mergeCell ref="N27:R27"/>
    <mergeCell ref="C24:G24"/>
    <mergeCell ref="I24:M24"/>
    <mergeCell ref="N24:R24"/>
    <mergeCell ref="C25:G25"/>
    <mergeCell ref="I25:M25"/>
    <mergeCell ref="N25:R25"/>
    <mergeCell ref="C22:G22"/>
    <mergeCell ref="I22:M22"/>
    <mergeCell ref="N22:R22"/>
    <mergeCell ref="C23:G23"/>
    <mergeCell ref="I23:M23"/>
    <mergeCell ref="N23:R23"/>
    <mergeCell ref="I18:M18"/>
    <mergeCell ref="N18:R18"/>
    <mergeCell ref="C20:G21"/>
    <mergeCell ref="H20:H21"/>
    <mergeCell ref="J20:L20"/>
    <mergeCell ref="O20:R20"/>
    <mergeCell ref="I21:M21"/>
    <mergeCell ref="N21:O21"/>
    <mergeCell ref="C14:E14"/>
    <mergeCell ref="F14:R14"/>
    <mergeCell ref="I16:M16"/>
    <mergeCell ref="N16:R16"/>
    <mergeCell ref="I17:M17"/>
    <mergeCell ref="N17:R17"/>
    <mergeCell ref="C11:E11"/>
    <mergeCell ref="F11:R11"/>
    <mergeCell ref="C12:E12"/>
    <mergeCell ref="F12:R12"/>
    <mergeCell ref="C13:E13"/>
    <mergeCell ref="F13:R13"/>
    <mergeCell ref="C8:E8"/>
    <mergeCell ref="F8:R8"/>
    <mergeCell ref="C9:E9"/>
    <mergeCell ref="F9:R9"/>
    <mergeCell ref="C10:E10"/>
    <mergeCell ref="F10:R10"/>
    <mergeCell ref="C2:R2"/>
    <mergeCell ref="I3:R3"/>
    <mergeCell ref="M4:R4"/>
    <mergeCell ref="C5:R5"/>
    <mergeCell ref="G6:I6"/>
    <mergeCell ref="C7:H7"/>
  </mergeCells>
  <pageMargins left="0.31496062992125984" right="0.31496062992125984" top="0.31496062992125984" bottom="0.31496062992125984" header="0.27559055118110237" footer="0.27559055118110237"/>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pageSetUpPr fitToPage="1"/>
  </sheetPr>
  <dimension ref="B1:AC67"/>
  <sheetViews>
    <sheetView zoomScaleNormal="100" zoomScaleSheetLayoutView="100" workbookViewId="0">
      <selection activeCell="F6" sqref="F6"/>
    </sheetView>
  </sheetViews>
  <sheetFormatPr defaultRowHeight="15" x14ac:dyDescent="0.25"/>
  <cols>
    <col min="1" max="2" width="0.85546875" style="329" customWidth="1"/>
    <col min="3" max="4" width="9.85546875" style="329" customWidth="1"/>
    <col min="5" max="5" width="15.7109375" style="329" customWidth="1"/>
    <col min="6" max="6" width="11.85546875" style="329" customWidth="1"/>
    <col min="7" max="8" width="2" style="329" customWidth="1"/>
    <col min="9" max="9" width="6.7109375" style="329" customWidth="1"/>
    <col min="10" max="10" width="2.85546875" style="329" customWidth="1"/>
    <col min="11" max="11" width="4.7109375" style="329" customWidth="1"/>
    <col min="12" max="12" width="3.42578125" style="329" customWidth="1"/>
    <col min="13" max="13" width="1.28515625" style="331" customWidth="1"/>
    <col min="14" max="14" width="8.28515625" style="329" customWidth="1"/>
    <col min="15" max="15" width="2.85546875" style="329" customWidth="1"/>
    <col min="16" max="16" width="4.7109375" style="329" customWidth="1"/>
    <col min="17" max="17" width="3.42578125" style="329" customWidth="1"/>
    <col min="18" max="18" width="1.42578125" style="329" customWidth="1"/>
    <col min="19" max="19" width="8.28515625" style="329" customWidth="1"/>
    <col min="20" max="21" width="0.85546875" style="329" customWidth="1"/>
    <col min="22" max="22" width="4.140625" style="329" customWidth="1"/>
    <col min="23" max="16384" width="9.140625" style="329"/>
  </cols>
  <sheetData>
    <row r="1" spans="2:20" s="110" customFormat="1" ht="6" customHeight="1" x14ac:dyDescent="0.25">
      <c r="M1" s="243"/>
    </row>
    <row r="2" spans="2:20" s="110" customFormat="1" ht="6" customHeight="1" x14ac:dyDescent="0.25">
      <c r="B2" s="114"/>
      <c r="C2" s="115"/>
      <c r="D2" s="115"/>
      <c r="E2" s="115"/>
      <c r="F2" s="115"/>
      <c r="G2" s="115"/>
      <c r="H2" s="115"/>
      <c r="I2" s="244"/>
      <c r="J2" s="114"/>
      <c r="K2" s="114"/>
      <c r="L2" s="114"/>
      <c r="M2" s="245"/>
      <c r="N2" s="114"/>
      <c r="O2" s="114"/>
      <c r="P2" s="114"/>
      <c r="Q2" s="114"/>
      <c r="R2" s="114"/>
      <c r="S2" s="114"/>
      <c r="T2" s="114"/>
    </row>
    <row r="3" spans="2:20" s="110" customFormat="1" ht="74.25" customHeight="1" x14ac:dyDescent="0.25">
      <c r="B3" s="114"/>
      <c r="C3" s="115"/>
      <c r="D3" s="115"/>
      <c r="E3" s="115"/>
      <c r="F3" s="115"/>
      <c r="G3" s="115"/>
      <c r="H3" s="115"/>
      <c r="I3" s="114"/>
      <c r="J3" s="114"/>
      <c r="K3" s="246" t="s">
        <v>291</v>
      </c>
      <c r="L3" s="246"/>
      <c r="M3" s="246"/>
      <c r="N3" s="246"/>
      <c r="O3" s="246"/>
      <c r="P3" s="246"/>
      <c r="Q3" s="246"/>
      <c r="R3" s="246"/>
      <c r="S3" s="246"/>
      <c r="T3" s="114"/>
    </row>
    <row r="4" spans="2:20" s="110" customFormat="1" ht="15" customHeight="1" x14ac:dyDescent="0.25">
      <c r="B4" s="114"/>
      <c r="C4" s="114"/>
      <c r="D4" s="114"/>
      <c r="E4" s="114"/>
      <c r="F4" s="114"/>
      <c r="G4" s="114"/>
      <c r="H4" s="114"/>
      <c r="I4" s="114"/>
      <c r="J4" s="114"/>
      <c r="K4" s="114"/>
      <c r="L4" s="114"/>
      <c r="M4" s="245"/>
      <c r="N4" s="114"/>
      <c r="O4" s="114"/>
      <c r="P4" s="114"/>
      <c r="Q4" s="247" t="s">
        <v>198</v>
      </c>
      <c r="R4" s="247"/>
      <c r="S4" s="247"/>
      <c r="T4" s="114"/>
    </row>
    <row r="5" spans="2:20" s="110" customFormat="1" ht="29.25" customHeight="1" x14ac:dyDescent="0.25">
      <c r="B5" s="114"/>
      <c r="C5" s="118" t="s">
        <v>292</v>
      </c>
      <c r="D5" s="118"/>
      <c r="E5" s="118"/>
      <c r="F5" s="118"/>
      <c r="G5" s="118"/>
      <c r="H5" s="118"/>
      <c r="I5" s="118"/>
      <c r="J5" s="118"/>
      <c r="K5" s="118"/>
      <c r="L5" s="118"/>
      <c r="M5" s="118"/>
      <c r="N5" s="118"/>
      <c r="O5" s="118"/>
      <c r="P5" s="118"/>
      <c r="Q5" s="118"/>
      <c r="R5" s="118"/>
      <c r="S5" s="118"/>
      <c r="T5" s="114"/>
    </row>
    <row r="6" spans="2:20" s="256" customFormat="1" ht="15" customHeight="1" x14ac:dyDescent="0.2">
      <c r="B6" s="248"/>
      <c r="C6" s="249"/>
      <c r="D6" s="249"/>
      <c r="E6" s="250" t="s">
        <v>293</v>
      </c>
      <c r="F6" s="251" t="s">
        <v>294</v>
      </c>
      <c r="G6" s="252" t="s">
        <v>295</v>
      </c>
      <c r="H6" s="253" t="s">
        <v>296</v>
      </c>
      <c r="I6" s="253"/>
      <c r="J6" s="254">
        <v>43465</v>
      </c>
      <c r="K6" s="254"/>
      <c r="L6" s="254"/>
      <c r="M6" s="254"/>
      <c r="N6" s="254"/>
      <c r="O6" s="249"/>
      <c r="P6" s="255"/>
      <c r="Q6" s="255"/>
      <c r="R6" s="255"/>
      <c r="S6" s="255"/>
      <c r="T6" s="248"/>
    </row>
    <row r="7" spans="2:20" s="256" customFormat="1" ht="13.5" x14ac:dyDescent="0.2">
      <c r="B7" s="248"/>
      <c r="C7" s="257"/>
      <c r="D7" s="258"/>
      <c r="E7" s="258"/>
      <c r="F7" s="258"/>
      <c r="G7" s="258"/>
      <c r="H7" s="258"/>
      <c r="I7" s="258"/>
      <c r="J7" s="248"/>
      <c r="K7" s="248"/>
      <c r="L7" s="248"/>
      <c r="M7" s="259"/>
      <c r="N7" s="248"/>
      <c r="O7" s="248"/>
      <c r="P7" s="248"/>
      <c r="Q7" s="248"/>
      <c r="R7" s="248"/>
      <c r="S7" s="248"/>
      <c r="T7" s="248"/>
    </row>
    <row r="8" spans="2:20" s="256" customFormat="1" ht="15" customHeight="1" x14ac:dyDescent="0.2">
      <c r="B8" s="248"/>
      <c r="C8" s="260" t="s">
        <v>202</v>
      </c>
      <c r="D8" s="261"/>
      <c r="E8" s="262"/>
      <c r="F8" s="260" t="s">
        <v>203</v>
      </c>
      <c r="G8" s="261"/>
      <c r="H8" s="261"/>
      <c r="I8" s="261"/>
      <c r="J8" s="261"/>
      <c r="K8" s="261"/>
      <c r="L8" s="261"/>
      <c r="M8" s="261"/>
      <c r="N8" s="261"/>
      <c r="O8" s="261"/>
      <c r="P8" s="261"/>
      <c r="Q8" s="261"/>
      <c r="R8" s="261"/>
      <c r="S8" s="262"/>
      <c r="T8" s="248"/>
    </row>
    <row r="9" spans="2:20" s="256" customFormat="1" ht="15" customHeight="1" x14ac:dyDescent="0.2">
      <c r="B9" s="248"/>
      <c r="C9" s="260" t="s">
        <v>204</v>
      </c>
      <c r="D9" s="261"/>
      <c r="E9" s="262"/>
      <c r="F9" s="260">
        <v>101325856</v>
      </c>
      <c r="G9" s="261"/>
      <c r="H9" s="261"/>
      <c r="I9" s="261"/>
      <c r="J9" s="261"/>
      <c r="K9" s="261"/>
      <c r="L9" s="261"/>
      <c r="M9" s="261"/>
      <c r="N9" s="261"/>
      <c r="O9" s="261"/>
      <c r="P9" s="261"/>
      <c r="Q9" s="261"/>
      <c r="R9" s="261"/>
      <c r="S9" s="262"/>
      <c r="T9" s="248"/>
    </row>
    <row r="10" spans="2:20" s="256" customFormat="1" ht="15" customHeight="1" x14ac:dyDescent="0.2">
      <c r="B10" s="248"/>
      <c r="C10" s="260" t="s">
        <v>205</v>
      </c>
      <c r="D10" s="261"/>
      <c r="E10" s="262"/>
      <c r="F10" s="260" t="s">
        <v>206</v>
      </c>
      <c r="G10" s="261"/>
      <c r="H10" s="261"/>
      <c r="I10" s="261"/>
      <c r="J10" s="261"/>
      <c r="K10" s="261"/>
      <c r="L10" s="261"/>
      <c r="M10" s="261"/>
      <c r="N10" s="261"/>
      <c r="O10" s="261"/>
      <c r="P10" s="261"/>
      <c r="Q10" s="261"/>
      <c r="R10" s="261"/>
      <c r="S10" s="262"/>
      <c r="T10" s="248"/>
    </row>
    <row r="11" spans="2:20" s="256" customFormat="1" ht="15" customHeight="1" x14ac:dyDescent="0.2">
      <c r="B11" s="248"/>
      <c r="C11" s="260" t="s">
        <v>207</v>
      </c>
      <c r="D11" s="261"/>
      <c r="E11" s="262"/>
      <c r="F11" s="260" t="s">
        <v>208</v>
      </c>
      <c r="G11" s="261"/>
      <c r="H11" s="261"/>
      <c r="I11" s="261"/>
      <c r="J11" s="261"/>
      <c r="K11" s="261"/>
      <c r="L11" s="261"/>
      <c r="M11" s="261"/>
      <c r="N11" s="261"/>
      <c r="O11" s="261"/>
      <c r="P11" s="261"/>
      <c r="Q11" s="261"/>
      <c r="R11" s="261"/>
      <c r="S11" s="262"/>
      <c r="T11" s="248"/>
    </row>
    <row r="12" spans="2:20" s="256" customFormat="1" ht="15" customHeight="1" x14ac:dyDescent="0.2">
      <c r="B12" s="248"/>
      <c r="C12" s="260" t="s">
        <v>209</v>
      </c>
      <c r="D12" s="261"/>
      <c r="E12" s="262"/>
      <c r="F12" s="260" t="s">
        <v>210</v>
      </c>
      <c r="G12" s="261"/>
      <c r="H12" s="261"/>
      <c r="I12" s="261"/>
      <c r="J12" s="261"/>
      <c r="K12" s="261"/>
      <c r="L12" s="261"/>
      <c r="M12" s="261"/>
      <c r="N12" s="261"/>
      <c r="O12" s="261"/>
      <c r="P12" s="261"/>
      <c r="Q12" s="261"/>
      <c r="R12" s="261"/>
      <c r="S12" s="262"/>
      <c r="T12" s="248"/>
    </row>
    <row r="13" spans="2:20" s="256" customFormat="1" ht="15" customHeight="1" x14ac:dyDescent="0.2">
      <c r="B13" s="248"/>
      <c r="C13" s="260" t="s">
        <v>81</v>
      </c>
      <c r="D13" s="261"/>
      <c r="E13" s="262"/>
      <c r="F13" s="260" t="s">
        <v>211</v>
      </c>
      <c r="G13" s="261"/>
      <c r="H13" s="261"/>
      <c r="I13" s="261"/>
      <c r="J13" s="261"/>
      <c r="K13" s="261"/>
      <c r="L13" s="261"/>
      <c r="M13" s="261"/>
      <c r="N13" s="261"/>
      <c r="O13" s="261"/>
      <c r="P13" s="261"/>
      <c r="Q13" s="261"/>
      <c r="R13" s="261"/>
      <c r="S13" s="262"/>
      <c r="T13" s="248"/>
    </row>
    <row r="14" spans="2:20" s="256" customFormat="1" ht="13.5" x14ac:dyDescent="0.2">
      <c r="B14" s="248"/>
      <c r="C14" s="260" t="s">
        <v>212</v>
      </c>
      <c r="D14" s="261"/>
      <c r="E14" s="262"/>
      <c r="F14" s="260" t="s">
        <v>213</v>
      </c>
      <c r="G14" s="261"/>
      <c r="H14" s="261"/>
      <c r="I14" s="261"/>
      <c r="J14" s="261"/>
      <c r="K14" s="261"/>
      <c r="L14" s="261"/>
      <c r="M14" s="261"/>
      <c r="N14" s="261"/>
      <c r="O14" s="261"/>
      <c r="P14" s="261"/>
      <c r="Q14" s="261"/>
      <c r="R14" s="261"/>
      <c r="S14" s="262"/>
      <c r="T14" s="248"/>
    </row>
    <row r="15" spans="2:20" s="110" customFormat="1" x14ac:dyDescent="0.25">
      <c r="B15" s="114"/>
      <c r="C15" s="114"/>
      <c r="D15" s="114"/>
      <c r="E15" s="114"/>
      <c r="F15" s="114"/>
      <c r="G15" s="114"/>
      <c r="H15" s="114"/>
      <c r="I15" s="114"/>
      <c r="J15" s="114"/>
      <c r="K15" s="114"/>
      <c r="L15" s="114"/>
      <c r="M15" s="245"/>
      <c r="N15" s="114"/>
      <c r="O15" s="114"/>
      <c r="P15" s="114"/>
      <c r="Q15" s="114"/>
      <c r="R15" s="114"/>
      <c r="S15" s="114"/>
      <c r="T15" s="114"/>
    </row>
    <row r="16" spans="2:20" s="256" customFormat="1" ht="13.5" x14ac:dyDescent="0.2">
      <c r="B16" s="248"/>
      <c r="C16" s="263" t="s">
        <v>297</v>
      </c>
      <c r="D16" s="264"/>
      <c r="E16" s="264"/>
      <c r="F16" s="264"/>
      <c r="G16" s="264"/>
      <c r="H16" s="265"/>
      <c r="I16" s="266" t="s">
        <v>218</v>
      </c>
      <c r="J16" s="267" t="s">
        <v>298</v>
      </c>
      <c r="K16" s="268" t="s">
        <v>294</v>
      </c>
      <c r="L16" s="268"/>
      <c r="M16" s="269" t="s">
        <v>295</v>
      </c>
      <c r="N16" s="270" t="s">
        <v>296</v>
      </c>
      <c r="O16" s="267" t="s">
        <v>298</v>
      </c>
      <c r="P16" s="268" t="s">
        <v>294</v>
      </c>
      <c r="Q16" s="268"/>
      <c r="R16" s="271" t="s">
        <v>295</v>
      </c>
      <c r="S16" s="272" t="s">
        <v>296</v>
      </c>
      <c r="T16" s="248"/>
    </row>
    <row r="17" spans="2:20" s="256" customFormat="1" ht="13.5" x14ac:dyDescent="0.2">
      <c r="B17" s="248"/>
      <c r="C17" s="273"/>
      <c r="D17" s="274"/>
      <c r="E17" s="274"/>
      <c r="F17" s="274"/>
      <c r="G17" s="274"/>
      <c r="H17" s="275"/>
      <c r="I17" s="276"/>
      <c r="J17" s="277">
        <v>43465</v>
      </c>
      <c r="K17" s="278"/>
      <c r="L17" s="278"/>
      <c r="M17" s="278"/>
      <c r="N17" s="278"/>
      <c r="O17" s="277">
        <v>43100</v>
      </c>
      <c r="P17" s="278"/>
      <c r="Q17" s="278"/>
      <c r="R17" s="278"/>
      <c r="S17" s="279"/>
      <c r="T17" s="248"/>
    </row>
    <row r="18" spans="2:20" s="256" customFormat="1" ht="13.5" x14ac:dyDescent="0.2">
      <c r="B18" s="248"/>
      <c r="C18" s="280">
        <v>1</v>
      </c>
      <c r="D18" s="281"/>
      <c r="E18" s="281"/>
      <c r="F18" s="281"/>
      <c r="G18" s="281"/>
      <c r="H18" s="282"/>
      <c r="I18" s="283">
        <v>2</v>
      </c>
      <c r="J18" s="280">
        <v>3</v>
      </c>
      <c r="K18" s="281"/>
      <c r="L18" s="281"/>
      <c r="M18" s="281"/>
      <c r="N18" s="282"/>
      <c r="O18" s="280">
        <v>4</v>
      </c>
      <c r="P18" s="281"/>
      <c r="Q18" s="281"/>
      <c r="R18" s="281"/>
      <c r="S18" s="282"/>
      <c r="T18" s="248"/>
    </row>
    <row r="19" spans="2:20" s="256" customFormat="1" ht="13.5" x14ac:dyDescent="0.2">
      <c r="B19" s="248"/>
      <c r="C19" s="284" t="s">
        <v>299</v>
      </c>
      <c r="D19" s="285"/>
      <c r="E19" s="285"/>
      <c r="F19" s="285"/>
      <c r="G19" s="285"/>
      <c r="H19" s="286"/>
      <c r="I19" s="287" t="s">
        <v>22</v>
      </c>
      <c r="J19" s="288">
        <v>122</v>
      </c>
      <c r="K19" s="289"/>
      <c r="L19" s="289"/>
      <c r="M19" s="289"/>
      <c r="N19" s="290"/>
      <c r="O19" s="288">
        <v>96</v>
      </c>
      <c r="P19" s="289"/>
      <c r="Q19" s="289"/>
      <c r="R19" s="289"/>
      <c r="S19" s="290"/>
      <c r="T19" s="248"/>
    </row>
    <row r="20" spans="2:20" s="256" customFormat="1" ht="27" customHeight="1" x14ac:dyDescent="0.2">
      <c r="B20" s="248"/>
      <c r="C20" s="260" t="s">
        <v>300</v>
      </c>
      <c r="D20" s="261"/>
      <c r="E20" s="261"/>
      <c r="F20" s="261"/>
      <c r="G20" s="261"/>
      <c r="H20" s="262"/>
      <c r="I20" s="291" t="s">
        <v>82</v>
      </c>
      <c r="J20" s="292">
        <v>63</v>
      </c>
      <c r="K20" s="293"/>
      <c r="L20" s="293"/>
      <c r="M20" s="293"/>
      <c r="N20" s="294"/>
      <c r="O20" s="292">
        <v>46</v>
      </c>
      <c r="P20" s="293"/>
      <c r="Q20" s="293"/>
      <c r="R20" s="293"/>
      <c r="S20" s="294"/>
      <c r="T20" s="248"/>
    </row>
    <row r="21" spans="2:20" s="256" customFormat="1" ht="13.5" x14ac:dyDescent="0.2">
      <c r="B21" s="248"/>
      <c r="C21" s="260" t="s">
        <v>301</v>
      </c>
      <c r="D21" s="261"/>
      <c r="E21" s="261"/>
      <c r="F21" s="261"/>
      <c r="G21" s="261"/>
      <c r="H21" s="262"/>
      <c r="I21" s="291" t="s">
        <v>59</v>
      </c>
      <c r="J21" s="295">
        <v>59</v>
      </c>
      <c r="K21" s="296"/>
      <c r="L21" s="296"/>
      <c r="M21" s="296"/>
      <c r="N21" s="297"/>
      <c r="O21" s="295">
        <v>50</v>
      </c>
      <c r="P21" s="296"/>
      <c r="Q21" s="296"/>
      <c r="R21" s="296"/>
      <c r="S21" s="297"/>
      <c r="T21" s="248"/>
    </row>
    <row r="22" spans="2:20" s="256" customFormat="1" ht="13.5" x14ac:dyDescent="0.2">
      <c r="B22" s="248"/>
      <c r="C22" s="260" t="s">
        <v>302</v>
      </c>
      <c r="D22" s="261"/>
      <c r="E22" s="261"/>
      <c r="F22" s="261"/>
      <c r="G22" s="261"/>
      <c r="H22" s="262"/>
      <c r="I22" s="291" t="s">
        <v>47</v>
      </c>
      <c r="J22" s="292">
        <v>53</v>
      </c>
      <c r="K22" s="293"/>
      <c r="L22" s="293"/>
      <c r="M22" s="293"/>
      <c r="N22" s="294"/>
      <c r="O22" s="292">
        <v>44</v>
      </c>
      <c r="P22" s="293"/>
      <c r="Q22" s="293"/>
      <c r="R22" s="293"/>
      <c r="S22" s="294"/>
      <c r="T22" s="248"/>
    </row>
    <row r="23" spans="2:20" s="256" customFormat="1" ht="13.5" x14ac:dyDescent="0.2">
      <c r="B23" s="248"/>
      <c r="C23" s="260" t="s">
        <v>303</v>
      </c>
      <c r="D23" s="261"/>
      <c r="E23" s="261"/>
      <c r="F23" s="261"/>
      <c r="G23" s="261"/>
      <c r="H23" s="262"/>
      <c r="I23" s="291" t="s">
        <v>304</v>
      </c>
      <c r="J23" s="292">
        <v>0</v>
      </c>
      <c r="K23" s="293"/>
      <c r="L23" s="293"/>
      <c r="M23" s="293"/>
      <c r="N23" s="294"/>
      <c r="O23" s="292"/>
      <c r="P23" s="293"/>
      <c r="Q23" s="293"/>
      <c r="R23" s="293"/>
      <c r="S23" s="294"/>
      <c r="T23" s="248"/>
    </row>
    <row r="24" spans="2:20" s="256" customFormat="1" ht="27" customHeight="1" x14ac:dyDescent="0.2">
      <c r="B24" s="248"/>
      <c r="C24" s="260" t="s">
        <v>305</v>
      </c>
      <c r="D24" s="261"/>
      <c r="E24" s="261"/>
      <c r="F24" s="261"/>
      <c r="G24" s="261"/>
      <c r="H24" s="262"/>
      <c r="I24" s="291" t="s">
        <v>96</v>
      </c>
      <c r="J24" s="295">
        <v>6</v>
      </c>
      <c r="K24" s="296"/>
      <c r="L24" s="296"/>
      <c r="M24" s="296"/>
      <c r="N24" s="297"/>
      <c r="O24" s="295">
        <v>6</v>
      </c>
      <c r="P24" s="296"/>
      <c r="Q24" s="296"/>
      <c r="R24" s="296"/>
      <c r="S24" s="297"/>
      <c r="T24" s="248"/>
    </row>
    <row r="25" spans="2:20" s="256" customFormat="1" ht="13.5" x14ac:dyDescent="0.2">
      <c r="B25" s="248"/>
      <c r="C25" s="260" t="s">
        <v>306</v>
      </c>
      <c r="D25" s="261"/>
      <c r="E25" s="261"/>
      <c r="F25" s="261"/>
      <c r="G25" s="261"/>
      <c r="H25" s="262"/>
      <c r="I25" s="291" t="s">
        <v>307</v>
      </c>
      <c r="J25" s="298">
        <v>59</v>
      </c>
      <c r="K25" s="299"/>
      <c r="L25" s="299"/>
      <c r="M25" s="299"/>
      <c r="N25" s="300"/>
      <c r="O25" s="298">
        <v>12</v>
      </c>
      <c r="P25" s="299"/>
      <c r="Q25" s="299"/>
      <c r="R25" s="299"/>
      <c r="S25" s="300"/>
      <c r="T25" s="248"/>
    </row>
    <row r="26" spans="2:20" s="256" customFormat="1" ht="13.5" x14ac:dyDescent="0.2">
      <c r="B26" s="248"/>
      <c r="C26" s="260" t="s">
        <v>308</v>
      </c>
      <c r="D26" s="261"/>
      <c r="E26" s="261"/>
      <c r="F26" s="261"/>
      <c r="G26" s="261"/>
      <c r="H26" s="262"/>
      <c r="I26" s="291" t="s">
        <v>131</v>
      </c>
      <c r="J26" s="292">
        <v>8</v>
      </c>
      <c r="K26" s="293"/>
      <c r="L26" s="293"/>
      <c r="M26" s="293"/>
      <c r="N26" s="294"/>
      <c r="O26" s="292">
        <v>7</v>
      </c>
      <c r="P26" s="293"/>
      <c r="Q26" s="293"/>
      <c r="R26" s="293"/>
      <c r="S26" s="294"/>
      <c r="T26" s="248"/>
    </row>
    <row r="27" spans="2:20" s="256" customFormat="1" ht="13.5" x14ac:dyDescent="0.2">
      <c r="B27" s="248"/>
      <c r="C27" s="260" t="s">
        <v>309</v>
      </c>
      <c r="D27" s="261"/>
      <c r="E27" s="261"/>
      <c r="F27" s="261"/>
      <c r="G27" s="261"/>
      <c r="H27" s="262"/>
      <c r="I27" s="291" t="s">
        <v>310</v>
      </c>
      <c r="J27" s="295">
        <v>57</v>
      </c>
      <c r="K27" s="296"/>
      <c r="L27" s="296"/>
      <c r="M27" s="296"/>
      <c r="N27" s="297"/>
      <c r="O27" s="295">
        <v>11</v>
      </c>
      <c r="P27" s="296"/>
      <c r="Q27" s="296"/>
      <c r="R27" s="296"/>
      <c r="S27" s="297"/>
      <c r="T27" s="248"/>
    </row>
    <row r="28" spans="2:20" s="256" customFormat="1" ht="13.5" x14ac:dyDescent="0.2">
      <c r="B28" s="248"/>
      <c r="C28" s="301" t="s">
        <v>311</v>
      </c>
      <c r="D28" s="302"/>
      <c r="E28" s="302"/>
      <c r="F28" s="302"/>
      <c r="G28" s="302"/>
      <c r="H28" s="303"/>
      <c r="I28" s="304">
        <v>100</v>
      </c>
      <c r="J28" s="305">
        <v>4</v>
      </c>
      <c r="K28" s="306"/>
      <c r="L28" s="306"/>
      <c r="M28" s="306"/>
      <c r="N28" s="307"/>
      <c r="O28" s="305">
        <v>5</v>
      </c>
      <c r="P28" s="306"/>
      <c r="Q28" s="306"/>
      <c r="R28" s="306"/>
      <c r="S28" s="307"/>
      <c r="T28" s="248"/>
    </row>
    <row r="29" spans="2:20" s="256" customFormat="1" ht="13.5" x14ac:dyDescent="0.2">
      <c r="B29" s="248"/>
      <c r="C29" s="301" t="s">
        <v>225</v>
      </c>
      <c r="D29" s="302"/>
      <c r="E29" s="302"/>
      <c r="F29" s="302"/>
      <c r="G29" s="302"/>
      <c r="H29" s="302"/>
      <c r="I29" s="304"/>
      <c r="J29" s="306"/>
      <c r="K29" s="306"/>
      <c r="L29" s="306"/>
      <c r="M29" s="306"/>
      <c r="N29" s="306"/>
      <c r="O29" s="305"/>
      <c r="P29" s="306"/>
      <c r="Q29" s="306"/>
      <c r="R29" s="306"/>
      <c r="S29" s="307"/>
      <c r="T29" s="248"/>
    </row>
    <row r="30" spans="2:20" s="256" customFormat="1" ht="27" customHeight="1" x14ac:dyDescent="0.2">
      <c r="B30" s="248"/>
      <c r="C30" s="284" t="s">
        <v>312</v>
      </c>
      <c r="D30" s="285"/>
      <c r="E30" s="285"/>
      <c r="F30" s="285"/>
      <c r="G30" s="285"/>
      <c r="H30" s="285"/>
      <c r="I30" s="308">
        <v>101</v>
      </c>
      <c r="J30" s="289">
        <v>0</v>
      </c>
      <c r="K30" s="289"/>
      <c r="L30" s="289"/>
      <c r="M30" s="289"/>
      <c r="N30" s="289"/>
      <c r="O30" s="288">
        <v>0</v>
      </c>
      <c r="P30" s="289"/>
      <c r="Q30" s="289"/>
      <c r="R30" s="289"/>
      <c r="S30" s="290"/>
      <c r="T30" s="248"/>
    </row>
    <row r="31" spans="2:20" s="256" customFormat="1" ht="27" customHeight="1" x14ac:dyDescent="0.2">
      <c r="B31" s="248"/>
      <c r="C31" s="284" t="s">
        <v>313</v>
      </c>
      <c r="D31" s="285"/>
      <c r="E31" s="285"/>
      <c r="F31" s="285"/>
      <c r="G31" s="285"/>
      <c r="H31" s="286"/>
      <c r="I31" s="308">
        <v>102</v>
      </c>
      <c r="J31" s="288">
        <v>3</v>
      </c>
      <c r="K31" s="289"/>
      <c r="L31" s="289"/>
      <c r="M31" s="289"/>
      <c r="N31" s="290"/>
      <c r="O31" s="288">
        <v>4</v>
      </c>
      <c r="P31" s="289"/>
      <c r="Q31" s="289"/>
      <c r="R31" s="289"/>
      <c r="S31" s="290"/>
      <c r="T31" s="248"/>
    </row>
    <row r="32" spans="2:20" s="256" customFormat="1" ht="13.5" x14ac:dyDescent="0.2">
      <c r="B32" s="248"/>
      <c r="C32" s="260" t="s">
        <v>314</v>
      </c>
      <c r="D32" s="261"/>
      <c r="E32" s="261"/>
      <c r="F32" s="261"/>
      <c r="G32" s="261"/>
      <c r="H32" s="262"/>
      <c r="I32" s="309">
        <v>103</v>
      </c>
      <c r="J32" s="298">
        <v>1</v>
      </c>
      <c r="K32" s="299"/>
      <c r="L32" s="299"/>
      <c r="M32" s="299"/>
      <c r="N32" s="300"/>
      <c r="O32" s="298">
        <v>1</v>
      </c>
      <c r="P32" s="299"/>
      <c r="Q32" s="299"/>
      <c r="R32" s="299"/>
      <c r="S32" s="300"/>
      <c r="T32" s="248"/>
    </row>
    <row r="33" spans="2:20" s="256" customFormat="1" ht="13.5" x14ac:dyDescent="0.2">
      <c r="B33" s="248"/>
      <c r="C33" s="260" t="s">
        <v>315</v>
      </c>
      <c r="D33" s="261"/>
      <c r="E33" s="261"/>
      <c r="F33" s="261"/>
      <c r="G33" s="261"/>
      <c r="H33" s="262"/>
      <c r="I33" s="309">
        <v>104</v>
      </c>
      <c r="J33" s="298">
        <v>0</v>
      </c>
      <c r="K33" s="299"/>
      <c r="L33" s="299"/>
      <c r="M33" s="299"/>
      <c r="N33" s="300"/>
      <c r="O33" s="298"/>
      <c r="P33" s="299"/>
      <c r="Q33" s="299"/>
      <c r="R33" s="299"/>
      <c r="S33" s="300"/>
      <c r="T33" s="248"/>
    </row>
    <row r="34" spans="2:20" s="256" customFormat="1" ht="13.5" x14ac:dyDescent="0.2">
      <c r="B34" s="248"/>
      <c r="C34" s="260" t="s">
        <v>316</v>
      </c>
      <c r="D34" s="261"/>
      <c r="E34" s="261"/>
      <c r="F34" s="261"/>
      <c r="G34" s="261"/>
      <c r="H34" s="262"/>
      <c r="I34" s="309">
        <v>110</v>
      </c>
      <c r="J34" s="310">
        <v>0</v>
      </c>
      <c r="K34" s="311"/>
      <c r="L34" s="311"/>
      <c r="M34" s="311"/>
      <c r="N34" s="312"/>
      <c r="O34" s="310"/>
      <c r="P34" s="311"/>
      <c r="Q34" s="311"/>
      <c r="R34" s="311"/>
      <c r="S34" s="312"/>
      <c r="T34" s="248"/>
    </row>
    <row r="35" spans="2:20" s="256" customFormat="1" ht="13.5" x14ac:dyDescent="0.2">
      <c r="B35" s="248"/>
      <c r="C35" s="301" t="s">
        <v>225</v>
      </c>
      <c r="D35" s="302"/>
      <c r="E35" s="302"/>
      <c r="F35" s="302"/>
      <c r="G35" s="302"/>
      <c r="H35" s="302"/>
      <c r="I35" s="313"/>
      <c r="J35" s="305"/>
      <c r="K35" s="306"/>
      <c r="L35" s="306"/>
      <c r="M35" s="306"/>
      <c r="N35" s="307"/>
      <c r="O35" s="306"/>
      <c r="P35" s="306"/>
      <c r="Q35" s="306"/>
      <c r="R35" s="306"/>
      <c r="S35" s="307"/>
      <c r="T35" s="248"/>
    </row>
    <row r="36" spans="2:20" s="256" customFormat="1" ht="27" customHeight="1" x14ac:dyDescent="0.2">
      <c r="B36" s="248"/>
      <c r="C36" s="284" t="s">
        <v>317</v>
      </c>
      <c r="D36" s="285"/>
      <c r="E36" s="285"/>
      <c r="F36" s="285"/>
      <c r="G36" s="285"/>
      <c r="H36" s="285"/>
      <c r="I36" s="314">
        <v>111</v>
      </c>
      <c r="J36" s="315">
        <v>0</v>
      </c>
      <c r="K36" s="316"/>
      <c r="L36" s="316"/>
      <c r="M36" s="316"/>
      <c r="N36" s="317"/>
      <c r="O36" s="316"/>
      <c r="P36" s="316"/>
      <c r="Q36" s="316"/>
      <c r="R36" s="316"/>
      <c r="S36" s="317"/>
      <c r="T36" s="248"/>
    </row>
    <row r="37" spans="2:20" s="256" customFormat="1" ht="13.5" x14ac:dyDescent="0.2">
      <c r="B37" s="248"/>
      <c r="C37" s="284" t="s">
        <v>318</v>
      </c>
      <c r="D37" s="285"/>
      <c r="E37" s="285"/>
      <c r="F37" s="285"/>
      <c r="G37" s="285"/>
      <c r="H37" s="286"/>
      <c r="I37" s="308">
        <v>112</v>
      </c>
      <c r="J37" s="315">
        <v>0</v>
      </c>
      <c r="K37" s="316"/>
      <c r="L37" s="316"/>
      <c r="M37" s="316"/>
      <c r="N37" s="317"/>
      <c r="O37" s="315"/>
      <c r="P37" s="316"/>
      <c r="Q37" s="316"/>
      <c r="R37" s="316"/>
      <c r="S37" s="317"/>
      <c r="T37" s="248"/>
    </row>
    <row r="38" spans="2:20" s="256" customFormat="1" ht="13.5" x14ac:dyDescent="0.2">
      <c r="B38" s="248"/>
      <c r="C38" s="260" t="s">
        <v>319</v>
      </c>
      <c r="D38" s="261"/>
      <c r="E38" s="261"/>
      <c r="F38" s="261"/>
      <c r="G38" s="261"/>
      <c r="H38" s="262"/>
      <c r="I38" s="309">
        <v>120</v>
      </c>
      <c r="J38" s="295">
        <v>0</v>
      </c>
      <c r="K38" s="296"/>
      <c r="L38" s="296"/>
      <c r="M38" s="296"/>
      <c r="N38" s="297"/>
      <c r="O38" s="295"/>
      <c r="P38" s="296"/>
      <c r="Q38" s="296"/>
      <c r="R38" s="296"/>
      <c r="S38" s="297"/>
      <c r="T38" s="248"/>
    </row>
    <row r="39" spans="2:20" s="256" customFormat="1" ht="13.5" x14ac:dyDescent="0.2">
      <c r="B39" s="248"/>
      <c r="C39" s="301" t="s">
        <v>225</v>
      </c>
      <c r="D39" s="302"/>
      <c r="E39" s="302"/>
      <c r="F39" s="302"/>
      <c r="G39" s="302"/>
      <c r="H39" s="302"/>
      <c r="I39" s="304"/>
      <c r="J39" s="306"/>
      <c r="K39" s="306"/>
      <c r="L39" s="306"/>
      <c r="M39" s="306"/>
      <c r="N39" s="306"/>
      <c r="O39" s="305"/>
      <c r="P39" s="306"/>
      <c r="Q39" s="306"/>
      <c r="R39" s="306"/>
      <c r="S39" s="307"/>
      <c r="T39" s="248"/>
    </row>
    <row r="40" spans="2:20" s="256" customFormat="1" ht="13.5" x14ac:dyDescent="0.2">
      <c r="B40" s="248"/>
      <c r="C40" s="284" t="s">
        <v>320</v>
      </c>
      <c r="D40" s="285"/>
      <c r="E40" s="285"/>
      <c r="F40" s="285"/>
      <c r="G40" s="285"/>
      <c r="H40" s="285"/>
      <c r="I40" s="308">
        <v>121</v>
      </c>
      <c r="J40" s="289">
        <v>0</v>
      </c>
      <c r="K40" s="289"/>
      <c r="L40" s="289"/>
      <c r="M40" s="289"/>
      <c r="N40" s="289"/>
      <c r="O40" s="288"/>
      <c r="P40" s="289"/>
      <c r="Q40" s="289"/>
      <c r="R40" s="289"/>
      <c r="S40" s="290"/>
      <c r="T40" s="248"/>
    </row>
    <row r="41" spans="2:20" s="256" customFormat="1" ht="13.5" x14ac:dyDescent="0.2">
      <c r="B41" s="248"/>
      <c r="C41" s="284" t="s">
        <v>321</v>
      </c>
      <c r="D41" s="285"/>
      <c r="E41" s="285"/>
      <c r="F41" s="285"/>
      <c r="G41" s="285"/>
      <c r="H41" s="286"/>
      <c r="I41" s="308">
        <v>122</v>
      </c>
      <c r="J41" s="288">
        <v>0</v>
      </c>
      <c r="K41" s="289"/>
      <c r="L41" s="289"/>
      <c r="M41" s="289"/>
      <c r="N41" s="290"/>
      <c r="O41" s="288"/>
      <c r="P41" s="289"/>
      <c r="Q41" s="289"/>
      <c r="R41" s="289"/>
      <c r="S41" s="290"/>
      <c r="T41" s="248"/>
    </row>
    <row r="42" spans="2:20" s="256" customFormat="1" ht="13.5" x14ac:dyDescent="0.2">
      <c r="B42" s="248"/>
      <c r="C42" s="260" t="s">
        <v>322</v>
      </c>
      <c r="D42" s="261"/>
      <c r="E42" s="261"/>
      <c r="F42" s="261"/>
      <c r="G42" s="261"/>
      <c r="H42" s="262"/>
      <c r="I42" s="309">
        <v>130</v>
      </c>
      <c r="J42" s="318">
        <v>0</v>
      </c>
      <c r="K42" s="319"/>
      <c r="L42" s="319"/>
      <c r="M42" s="319"/>
      <c r="N42" s="320"/>
      <c r="O42" s="318"/>
      <c r="P42" s="319"/>
      <c r="Q42" s="319"/>
      <c r="R42" s="319"/>
      <c r="S42" s="320"/>
      <c r="T42" s="248"/>
    </row>
    <row r="43" spans="2:20" s="256" customFormat="1" ht="13.5" customHeight="1" x14ac:dyDescent="0.2">
      <c r="B43" s="248"/>
      <c r="C43" s="301" t="s">
        <v>225</v>
      </c>
      <c r="D43" s="302"/>
      <c r="E43" s="302"/>
      <c r="F43" s="302"/>
      <c r="G43" s="302"/>
      <c r="H43" s="302"/>
      <c r="I43" s="313"/>
      <c r="J43" s="305"/>
      <c r="K43" s="306"/>
      <c r="L43" s="306"/>
      <c r="M43" s="306"/>
      <c r="N43" s="306"/>
      <c r="O43" s="305"/>
      <c r="P43" s="306"/>
      <c r="Q43" s="306"/>
      <c r="R43" s="306"/>
      <c r="S43" s="307"/>
      <c r="T43" s="248"/>
    </row>
    <row r="44" spans="2:20" s="256" customFormat="1" ht="13.5" x14ac:dyDescent="0.2">
      <c r="B44" s="248"/>
      <c r="C44" s="284" t="s">
        <v>323</v>
      </c>
      <c r="D44" s="285"/>
      <c r="E44" s="285"/>
      <c r="F44" s="285"/>
      <c r="G44" s="285"/>
      <c r="H44" s="285"/>
      <c r="I44" s="314">
        <v>131</v>
      </c>
      <c r="J44" s="315">
        <v>0</v>
      </c>
      <c r="K44" s="316"/>
      <c r="L44" s="316"/>
      <c r="M44" s="316"/>
      <c r="N44" s="316"/>
      <c r="O44" s="315"/>
      <c r="P44" s="316"/>
      <c r="Q44" s="316"/>
      <c r="R44" s="316"/>
      <c r="S44" s="317"/>
      <c r="T44" s="248"/>
    </row>
    <row r="45" spans="2:20" s="256" customFormat="1" ht="13.5" x14ac:dyDescent="0.2">
      <c r="B45" s="248"/>
      <c r="C45" s="260" t="s">
        <v>320</v>
      </c>
      <c r="D45" s="261"/>
      <c r="E45" s="261"/>
      <c r="F45" s="261"/>
      <c r="G45" s="261"/>
      <c r="H45" s="262"/>
      <c r="I45" s="309">
        <v>132</v>
      </c>
      <c r="J45" s="315">
        <v>0</v>
      </c>
      <c r="K45" s="316"/>
      <c r="L45" s="316"/>
      <c r="M45" s="316"/>
      <c r="N45" s="317"/>
      <c r="O45" s="315"/>
      <c r="P45" s="316"/>
      <c r="Q45" s="316"/>
      <c r="R45" s="316"/>
      <c r="S45" s="317"/>
      <c r="T45" s="248"/>
    </row>
    <row r="46" spans="2:20" s="256" customFormat="1" ht="13.5" x14ac:dyDescent="0.2">
      <c r="B46" s="248"/>
      <c r="C46" s="260" t="s">
        <v>324</v>
      </c>
      <c r="D46" s="261"/>
      <c r="E46" s="261"/>
      <c r="F46" s="261"/>
      <c r="G46" s="261"/>
      <c r="H46" s="262"/>
      <c r="I46" s="309">
        <v>133</v>
      </c>
      <c r="J46" s="292">
        <v>0</v>
      </c>
      <c r="K46" s="293"/>
      <c r="L46" s="293"/>
      <c r="M46" s="293"/>
      <c r="N46" s="294"/>
      <c r="O46" s="292"/>
      <c r="P46" s="293"/>
      <c r="Q46" s="293"/>
      <c r="R46" s="293"/>
      <c r="S46" s="294"/>
      <c r="T46" s="248"/>
    </row>
    <row r="47" spans="2:20" s="256" customFormat="1" ht="27.75" customHeight="1" x14ac:dyDescent="0.2">
      <c r="B47" s="248"/>
      <c r="C47" s="260" t="s">
        <v>325</v>
      </c>
      <c r="D47" s="261"/>
      <c r="E47" s="261"/>
      <c r="F47" s="261"/>
      <c r="G47" s="261"/>
      <c r="H47" s="262"/>
      <c r="I47" s="309">
        <v>140</v>
      </c>
      <c r="J47" s="321">
        <v>4</v>
      </c>
      <c r="K47" s="322"/>
      <c r="L47" s="322"/>
      <c r="M47" s="322"/>
      <c r="N47" s="323"/>
      <c r="O47" s="321">
        <v>5</v>
      </c>
      <c r="P47" s="322"/>
      <c r="Q47" s="322"/>
      <c r="R47" s="322"/>
      <c r="S47" s="323"/>
      <c r="T47" s="248"/>
    </row>
    <row r="48" spans="2:20" s="256" customFormat="1" ht="13.5" x14ac:dyDescent="0.2">
      <c r="B48" s="248"/>
      <c r="C48" s="260" t="s">
        <v>326</v>
      </c>
      <c r="D48" s="261"/>
      <c r="E48" s="261"/>
      <c r="F48" s="261"/>
      <c r="G48" s="261"/>
      <c r="H48" s="262"/>
      <c r="I48" s="309">
        <v>150</v>
      </c>
      <c r="J48" s="295">
        <v>61</v>
      </c>
      <c r="K48" s="296"/>
      <c r="L48" s="296"/>
      <c r="M48" s="296"/>
      <c r="N48" s="297"/>
      <c r="O48" s="295">
        <v>16</v>
      </c>
      <c r="P48" s="296"/>
      <c r="Q48" s="296"/>
      <c r="R48" s="296"/>
      <c r="S48" s="297"/>
      <c r="T48" s="248"/>
    </row>
    <row r="49" spans="2:29" s="256" customFormat="1" ht="13.5" x14ac:dyDescent="0.2">
      <c r="B49" s="248"/>
      <c r="C49" s="260" t="s">
        <v>327</v>
      </c>
      <c r="D49" s="261"/>
      <c r="E49" s="261"/>
      <c r="F49" s="261"/>
      <c r="G49" s="261"/>
      <c r="H49" s="262"/>
      <c r="I49" s="309">
        <v>160</v>
      </c>
      <c r="J49" s="315">
        <v>2</v>
      </c>
      <c r="K49" s="316"/>
      <c r="L49" s="316"/>
      <c r="M49" s="316"/>
      <c r="N49" s="317"/>
      <c r="O49" s="315">
        <v>2</v>
      </c>
      <c r="P49" s="316"/>
      <c r="Q49" s="316"/>
      <c r="R49" s="316"/>
      <c r="S49" s="317"/>
      <c r="T49" s="248"/>
    </row>
    <row r="50" spans="2:29" s="256" customFormat="1" ht="13.5" x14ac:dyDescent="0.2">
      <c r="B50" s="248"/>
      <c r="C50" s="260" t="s">
        <v>328</v>
      </c>
      <c r="D50" s="261"/>
      <c r="E50" s="261"/>
      <c r="F50" s="261"/>
      <c r="G50" s="261"/>
      <c r="H50" s="262"/>
      <c r="I50" s="309">
        <v>170</v>
      </c>
      <c r="J50" s="298">
        <v>0</v>
      </c>
      <c r="K50" s="299"/>
      <c r="L50" s="299"/>
      <c r="M50" s="299"/>
      <c r="N50" s="300"/>
      <c r="O50" s="298"/>
      <c r="P50" s="299"/>
      <c r="Q50" s="299"/>
      <c r="R50" s="299"/>
      <c r="S50" s="300"/>
      <c r="T50" s="248"/>
    </row>
    <row r="51" spans="2:29" s="256" customFormat="1" ht="13.5" x14ac:dyDescent="0.2">
      <c r="B51" s="248"/>
      <c r="C51" s="260" t="s">
        <v>329</v>
      </c>
      <c r="D51" s="261"/>
      <c r="E51" s="261"/>
      <c r="F51" s="261"/>
      <c r="G51" s="261"/>
      <c r="H51" s="262"/>
      <c r="I51" s="309">
        <v>180</v>
      </c>
      <c r="J51" s="298">
        <v>0</v>
      </c>
      <c r="K51" s="299"/>
      <c r="L51" s="299"/>
      <c r="M51" s="299"/>
      <c r="N51" s="300"/>
      <c r="O51" s="298"/>
      <c r="P51" s="299"/>
      <c r="Q51" s="299"/>
      <c r="R51" s="299"/>
      <c r="S51" s="300"/>
      <c r="T51" s="248"/>
    </row>
    <row r="52" spans="2:29" s="256" customFormat="1" ht="13.5" x14ac:dyDescent="0.2">
      <c r="B52" s="248"/>
      <c r="C52" s="260" t="s">
        <v>330</v>
      </c>
      <c r="D52" s="261"/>
      <c r="E52" s="261"/>
      <c r="F52" s="261"/>
      <c r="G52" s="261"/>
      <c r="H52" s="262"/>
      <c r="I52" s="309">
        <v>190</v>
      </c>
      <c r="J52" s="315">
        <v>0</v>
      </c>
      <c r="K52" s="316"/>
      <c r="L52" s="316"/>
      <c r="M52" s="316"/>
      <c r="N52" s="317"/>
      <c r="O52" s="315"/>
      <c r="P52" s="316"/>
      <c r="Q52" s="316"/>
      <c r="R52" s="316"/>
      <c r="S52" s="317"/>
      <c r="T52" s="248"/>
    </row>
    <row r="53" spans="2:29" s="256" customFormat="1" ht="13.5" x14ac:dyDescent="0.2">
      <c r="B53" s="248"/>
      <c r="C53" s="260" t="s">
        <v>331</v>
      </c>
      <c r="D53" s="261"/>
      <c r="E53" s="261"/>
      <c r="F53" s="261"/>
      <c r="G53" s="261"/>
      <c r="H53" s="262"/>
      <c r="I53" s="309">
        <v>200</v>
      </c>
      <c r="J53" s="292">
        <v>0</v>
      </c>
      <c r="K53" s="293"/>
      <c r="L53" s="293"/>
      <c r="M53" s="293"/>
      <c r="N53" s="294"/>
      <c r="O53" s="292"/>
      <c r="P53" s="293"/>
      <c r="Q53" s="293"/>
      <c r="R53" s="293"/>
      <c r="S53" s="294"/>
      <c r="T53" s="248"/>
      <c r="W53" s="324"/>
      <c r="X53" s="324"/>
      <c r="Y53" s="324"/>
      <c r="Z53" s="324"/>
      <c r="AA53" s="324"/>
    </row>
    <row r="54" spans="2:29" s="256" customFormat="1" ht="15" customHeight="1" x14ac:dyDescent="0.25">
      <c r="B54" s="248"/>
      <c r="C54" s="260" t="s">
        <v>332</v>
      </c>
      <c r="D54" s="261"/>
      <c r="E54" s="261"/>
      <c r="F54" s="261"/>
      <c r="G54" s="261"/>
      <c r="H54" s="262"/>
      <c r="I54" s="309">
        <v>210</v>
      </c>
      <c r="J54" s="295">
        <v>59</v>
      </c>
      <c r="K54" s="296"/>
      <c r="L54" s="296"/>
      <c r="M54" s="296"/>
      <c r="N54" s="297"/>
      <c r="O54" s="295">
        <v>14</v>
      </c>
      <c r="P54" s="296"/>
      <c r="Q54" s="296"/>
      <c r="R54" s="296"/>
      <c r="S54" s="297"/>
      <c r="T54" s="248"/>
      <c r="V54" s="325" t="str">
        <f>IF(H6="декабрь"," ","≠")</f>
        <v xml:space="preserve"> </v>
      </c>
      <c r="W54" s="325" t="str">
        <f>IF(H6="декабрь"," ",'[2]прил 1'!I67)</f>
        <v xml:space="preserve"> </v>
      </c>
      <c r="X54" s="326" t="str">
        <f>IF(H6="декабрь"," ","стр.210 гр.3 Отчета ≠ стр.470 гр.3 ББ")</f>
        <v xml:space="preserve"> </v>
      </c>
      <c r="Y54" s="326"/>
      <c r="Z54" s="326"/>
      <c r="AA54" s="326"/>
      <c r="AB54" s="325"/>
      <c r="AC54" s="325"/>
    </row>
    <row r="55" spans="2:29" s="256" customFormat="1" ht="27" customHeight="1" x14ac:dyDescent="0.25">
      <c r="B55" s="248"/>
      <c r="C55" s="260" t="s">
        <v>333</v>
      </c>
      <c r="D55" s="261"/>
      <c r="E55" s="261"/>
      <c r="F55" s="261"/>
      <c r="G55" s="261"/>
      <c r="H55" s="262"/>
      <c r="I55" s="309">
        <v>220</v>
      </c>
      <c r="J55" s="169">
        <v>0</v>
      </c>
      <c r="K55" s="170"/>
      <c r="L55" s="170"/>
      <c r="M55" s="170"/>
      <c r="N55" s="171"/>
      <c r="O55" s="298"/>
      <c r="P55" s="299"/>
      <c r="Q55" s="299"/>
      <c r="R55" s="299"/>
      <c r="S55" s="300"/>
      <c r="T55" s="248"/>
      <c r="W55" s="324"/>
      <c r="X55" s="324"/>
      <c r="Y55" s="324"/>
      <c r="Z55" s="324"/>
      <c r="AA55" s="324"/>
    </row>
    <row r="56" spans="2:29" s="256" customFormat="1" ht="27" customHeight="1" x14ac:dyDescent="0.25">
      <c r="B56" s="248"/>
      <c r="C56" s="260" t="s">
        <v>334</v>
      </c>
      <c r="D56" s="261"/>
      <c r="E56" s="261"/>
      <c r="F56" s="261"/>
      <c r="G56" s="261"/>
      <c r="H56" s="262"/>
      <c r="I56" s="309">
        <v>230</v>
      </c>
      <c r="J56" s="169">
        <v>0</v>
      </c>
      <c r="K56" s="170"/>
      <c r="L56" s="170"/>
      <c r="M56" s="170"/>
      <c r="N56" s="171"/>
      <c r="O56" s="298"/>
      <c r="P56" s="299"/>
      <c r="Q56" s="299"/>
      <c r="R56" s="299"/>
      <c r="S56" s="300"/>
      <c r="T56" s="248"/>
      <c r="W56" s="324"/>
      <c r="X56" s="324"/>
      <c r="Y56" s="324"/>
      <c r="Z56" s="324"/>
      <c r="AA56" s="324"/>
    </row>
    <row r="57" spans="2:29" s="256" customFormat="1" ht="13.5" x14ac:dyDescent="0.2">
      <c r="B57" s="248"/>
      <c r="C57" s="260" t="s">
        <v>335</v>
      </c>
      <c r="D57" s="261"/>
      <c r="E57" s="261"/>
      <c r="F57" s="261"/>
      <c r="G57" s="261"/>
      <c r="H57" s="262"/>
      <c r="I57" s="309">
        <v>240</v>
      </c>
      <c r="J57" s="295">
        <v>59</v>
      </c>
      <c r="K57" s="296"/>
      <c r="L57" s="296"/>
      <c r="M57" s="296"/>
      <c r="N57" s="297"/>
      <c r="O57" s="295">
        <v>14</v>
      </c>
      <c r="P57" s="296"/>
      <c r="Q57" s="296"/>
      <c r="R57" s="296"/>
      <c r="S57" s="297"/>
      <c r="T57" s="248"/>
      <c r="W57" s="324"/>
      <c r="X57" s="324"/>
      <c r="Y57" s="324"/>
      <c r="Z57" s="324"/>
      <c r="AA57" s="324"/>
    </row>
    <row r="58" spans="2:29" s="256" customFormat="1" ht="13.5" x14ac:dyDescent="0.2">
      <c r="B58" s="248"/>
      <c r="C58" s="260" t="s">
        <v>336</v>
      </c>
      <c r="D58" s="261"/>
      <c r="E58" s="261"/>
      <c r="F58" s="261"/>
      <c r="G58" s="261"/>
      <c r="H58" s="262"/>
      <c r="I58" s="309">
        <v>250</v>
      </c>
      <c r="J58" s="298">
        <v>0</v>
      </c>
      <c r="K58" s="299"/>
      <c r="L58" s="299"/>
      <c r="M58" s="299"/>
      <c r="N58" s="300"/>
      <c r="O58" s="298"/>
      <c r="P58" s="299"/>
      <c r="Q58" s="299"/>
      <c r="R58" s="299"/>
      <c r="S58" s="300"/>
      <c r="T58" s="248"/>
      <c r="W58" s="324"/>
      <c r="X58" s="324"/>
      <c r="Y58" s="324"/>
      <c r="Z58" s="324"/>
      <c r="AA58" s="324"/>
    </row>
    <row r="59" spans="2:29" s="256" customFormat="1" ht="13.5" x14ac:dyDescent="0.2">
      <c r="B59" s="248"/>
      <c r="C59" s="260" t="s">
        <v>337</v>
      </c>
      <c r="D59" s="261"/>
      <c r="E59" s="261"/>
      <c r="F59" s="261"/>
      <c r="G59" s="261"/>
      <c r="H59" s="262"/>
      <c r="I59" s="309">
        <v>260</v>
      </c>
      <c r="J59" s="298">
        <v>0</v>
      </c>
      <c r="K59" s="299"/>
      <c r="L59" s="299"/>
      <c r="M59" s="299"/>
      <c r="N59" s="300"/>
      <c r="O59" s="298">
        <v>0</v>
      </c>
      <c r="P59" s="299"/>
      <c r="Q59" s="299"/>
      <c r="R59" s="299"/>
      <c r="S59" s="300"/>
      <c r="T59" s="248"/>
    </row>
    <row r="60" spans="2:29" ht="15.75" x14ac:dyDescent="0.25">
      <c r="B60" s="327"/>
      <c r="C60" s="186"/>
      <c r="D60" s="186"/>
      <c r="E60" s="186"/>
      <c r="F60" s="186"/>
      <c r="G60" s="186"/>
      <c r="H60" s="186"/>
      <c r="I60" s="327"/>
      <c r="J60" s="327"/>
      <c r="K60" s="327"/>
      <c r="L60" s="327"/>
      <c r="M60" s="328"/>
      <c r="N60" s="327"/>
      <c r="O60" s="327"/>
      <c r="P60" s="327"/>
      <c r="Q60" s="327"/>
      <c r="R60" s="327"/>
      <c r="S60" s="327"/>
      <c r="T60" s="327"/>
    </row>
    <row r="61" spans="2:29" s="110" customFormat="1" x14ac:dyDescent="0.25">
      <c r="B61" s="114"/>
      <c r="C61" s="234" t="s">
        <v>72</v>
      </c>
      <c r="D61" s="234"/>
      <c r="E61" s="115"/>
      <c r="F61" s="235"/>
      <c r="G61" s="235"/>
      <c r="H61" s="235"/>
      <c r="I61" s="115"/>
      <c r="J61" s="235" t="s">
        <v>286</v>
      </c>
      <c r="K61" s="235"/>
      <c r="L61" s="235"/>
      <c r="M61" s="235"/>
      <c r="N61" s="235"/>
      <c r="O61" s="235"/>
      <c r="P61" s="114"/>
      <c r="Q61" s="114"/>
      <c r="R61" s="114"/>
      <c r="S61" s="114"/>
      <c r="T61" s="114"/>
    </row>
    <row r="62" spans="2:29" s="241" customFormat="1" ht="12" x14ac:dyDescent="0.2">
      <c r="B62" s="237"/>
      <c r="C62" s="238" t="s">
        <v>287</v>
      </c>
      <c r="D62" s="238"/>
      <c r="E62" s="238"/>
      <c r="F62" s="239" t="s">
        <v>73</v>
      </c>
      <c r="G62" s="239"/>
      <c r="H62" s="239"/>
      <c r="I62" s="240"/>
      <c r="J62" s="239" t="s">
        <v>288</v>
      </c>
      <c r="K62" s="239"/>
      <c r="L62" s="239"/>
      <c r="M62" s="239"/>
      <c r="N62" s="239"/>
      <c r="O62" s="239"/>
      <c r="P62" s="237"/>
      <c r="Q62" s="237"/>
      <c r="R62" s="237"/>
      <c r="S62" s="237"/>
      <c r="T62" s="237"/>
    </row>
    <row r="63" spans="2:29" s="110" customFormat="1" x14ac:dyDescent="0.25">
      <c r="B63" s="114"/>
      <c r="C63" s="234" t="s">
        <v>289</v>
      </c>
      <c r="D63" s="234"/>
      <c r="E63" s="115"/>
      <c r="F63" s="235"/>
      <c r="G63" s="235"/>
      <c r="H63" s="235"/>
      <c r="I63" s="115"/>
      <c r="J63" s="235" t="s">
        <v>290</v>
      </c>
      <c r="K63" s="235"/>
      <c r="L63" s="235"/>
      <c r="M63" s="235"/>
      <c r="N63" s="235"/>
      <c r="O63" s="235"/>
      <c r="P63" s="114"/>
      <c r="Q63" s="114"/>
      <c r="R63" s="114"/>
      <c r="S63" s="114"/>
      <c r="T63" s="114"/>
    </row>
    <row r="64" spans="2:29" s="110" customFormat="1" x14ac:dyDescent="0.25">
      <c r="B64" s="114"/>
      <c r="C64" s="121"/>
      <c r="D64" s="121"/>
      <c r="E64" s="121"/>
      <c r="F64" s="239" t="s">
        <v>73</v>
      </c>
      <c r="G64" s="239"/>
      <c r="H64" s="239"/>
      <c r="I64" s="240"/>
      <c r="J64" s="239" t="s">
        <v>288</v>
      </c>
      <c r="K64" s="239"/>
      <c r="L64" s="239"/>
      <c r="M64" s="239"/>
      <c r="N64" s="239"/>
      <c r="O64" s="239"/>
      <c r="P64" s="114"/>
      <c r="Q64" s="114"/>
      <c r="R64" s="114"/>
      <c r="S64" s="114"/>
      <c r="T64" s="114"/>
    </row>
    <row r="65" spans="2:20" s="110" customFormat="1" x14ac:dyDescent="0.25">
      <c r="B65" s="114"/>
      <c r="C65" s="330">
        <v>43552</v>
      </c>
      <c r="D65" s="330"/>
      <c r="E65" s="114"/>
      <c r="F65" s="114"/>
      <c r="G65" s="114"/>
      <c r="H65" s="114"/>
      <c r="I65" s="114"/>
      <c r="J65" s="114"/>
      <c r="K65" s="114"/>
      <c r="L65" s="114"/>
      <c r="M65" s="245"/>
      <c r="N65" s="114"/>
      <c r="O65" s="114"/>
      <c r="P65" s="114"/>
      <c r="Q65" s="114"/>
      <c r="R65" s="114"/>
      <c r="S65" s="114"/>
      <c r="T65" s="114"/>
    </row>
    <row r="66" spans="2:20" s="110" customFormat="1" x14ac:dyDescent="0.25">
      <c r="B66" s="114"/>
      <c r="C66" s="114"/>
      <c r="D66" s="114"/>
      <c r="E66" s="114"/>
      <c r="F66" s="114"/>
      <c r="G66" s="114"/>
      <c r="H66" s="114"/>
      <c r="I66" s="114"/>
      <c r="J66" s="114"/>
      <c r="K66" s="114"/>
      <c r="L66" s="114"/>
      <c r="M66" s="245"/>
      <c r="N66" s="114"/>
      <c r="O66" s="114"/>
      <c r="P66" s="114"/>
      <c r="Q66" s="114"/>
      <c r="R66" s="114"/>
      <c r="S66" s="114"/>
      <c r="T66" s="114"/>
    </row>
    <row r="67" spans="2:20" ht="6" customHeight="1" x14ac:dyDescent="0.25">
      <c r="B67" s="327"/>
      <c r="C67" s="327"/>
      <c r="D67" s="327"/>
      <c r="E67" s="327"/>
      <c r="F67" s="327"/>
      <c r="G67" s="327"/>
      <c r="H67" s="327"/>
      <c r="I67" s="327"/>
      <c r="J67" s="327"/>
      <c r="K67" s="327"/>
      <c r="L67" s="327"/>
      <c r="M67" s="328"/>
      <c r="N67" s="327"/>
      <c r="O67" s="327"/>
      <c r="P67" s="327"/>
      <c r="Q67" s="327"/>
      <c r="R67" s="327"/>
      <c r="S67" s="327"/>
      <c r="T67" s="327"/>
    </row>
  </sheetData>
  <mergeCells count="164">
    <mergeCell ref="F64:H64"/>
    <mergeCell ref="J64:O64"/>
    <mergeCell ref="C65:D65"/>
    <mergeCell ref="C61:D61"/>
    <mergeCell ref="F61:H61"/>
    <mergeCell ref="J61:O61"/>
    <mergeCell ref="F62:H62"/>
    <mergeCell ref="J62:O62"/>
    <mergeCell ref="C63:D63"/>
    <mergeCell ref="F63:H63"/>
    <mergeCell ref="J63:O63"/>
    <mergeCell ref="C58:H58"/>
    <mergeCell ref="J58:N58"/>
    <mergeCell ref="O58:S58"/>
    <mergeCell ref="C59:H59"/>
    <mergeCell ref="J59:N59"/>
    <mergeCell ref="O59:S59"/>
    <mergeCell ref="C56:H56"/>
    <mergeCell ref="J56:N56"/>
    <mergeCell ref="O56:S56"/>
    <mergeCell ref="C57:H57"/>
    <mergeCell ref="J57:N57"/>
    <mergeCell ref="O57:S57"/>
    <mergeCell ref="C54:H54"/>
    <mergeCell ref="J54:N54"/>
    <mergeCell ref="O54:S54"/>
    <mergeCell ref="X54:AA54"/>
    <mergeCell ref="C55:H55"/>
    <mergeCell ref="J55:N55"/>
    <mergeCell ref="O55:S55"/>
    <mergeCell ref="C52:H52"/>
    <mergeCell ref="J52:N52"/>
    <mergeCell ref="O52:S52"/>
    <mergeCell ref="C53:H53"/>
    <mergeCell ref="J53:N53"/>
    <mergeCell ref="O53:S53"/>
    <mergeCell ref="C50:H50"/>
    <mergeCell ref="J50:N50"/>
    <mergeCell ref="O50:S50"/>
    <mergeCell ref="C51:H51"/>
    <mergeCell ref="J51:N51"/>
    <mergeCell ref="O51:S51"/>
    <mergeCell ref="C48:H48"/>
    <mergeCell ref="J48:N48"/>
    <mergeCell ref="O48:S48"/>
    <mergeCell ref="C49:H49"/>
    <mergeCell ref="J49:N49"/>
    <mergeCell ref="O49:S49"/>
    <mergeCell ref="C46:H46"/>
    <mergeCell ref="J46:N46"/>
    <mergeCell ref="O46:S46"/>
    <mergeCell ref="C47:H47"/>
    <mergeCell ref="J47:N47"/>
    <mergeCell ref="O47:S47"/>
    <mergeCell ref="C44:H44"/>
    <mergeCell ref="J44:N44"/>
    <mergeCell ref="O44:S44"/>
    <mergeCell ref="C45:H45"/>
    <mergeCell ref="J45:N45"/>
    <mergeCell ref="O45:S45"/>
    <mergeCell ref="C42:H42"/>
    <mergeCell ref="J42:N42"/>
    <mergeCell ref="O42:S42"/>
    <mergeCell ref="C43:H43"/>
    <mergeCell ref="J43:N43"/>
    <mergeCell ref="O43:S43"/>
    <mergeCell ref="C40:H40"/>
    <mergeCell ref="J40:N40"/>
    <mergeCell ref="O40:S40"/>
    <mergeCell ref="C41:H41"/>
    <mergeCell ref="J41:N41"/>
    <mergeCell ref="O41:S41"/>
    <mergeCell ref="C38:H38"/>
    <mergeCell ref="J38:N38"/>
    <mergeCell ref="O38:S38"/>
    <mergeCell ref="C39:H39"/>
    <mergeCell ref="J39:N39"/>
    <mergeCell ref="O39:S39"/>
    <mergeCell ref="C36:H36"/>
    <mergeCell ref="J36:N36"/>
    <mergeCell ref="O36:S36"/>
    <mergeCell ref="C37:H37"/>
    <mergeCell ref="J37:N37"/>
    <mergeCell ref="O37:S37"/>
    <mergeCell ref="C34:H34"/>
    <mergeCell ref="J34:N34"/>
    <mergeCell ref="O34:S34"/>
    <mergeCell ref="C35:H35"/>
    <mergeCell ref="J35:N35"/>
    <mergeCell ref="O35:S35"/>
    <mergeCell ref="C32:H32"/>
    <mergeCell ref="J32:N32"/>
    <mergeCell ref="O32:S32"/>
    <mergeCell ref="C33:H33"/>
    <mergeCell ref="J33:N33"/>
    <mergeCell ref="O33:S33"/>
    <mergeCell ref="C30:H30"/>
    <mergeCell ref="J30:N30"/>
    <mergeCell ref="O30:S30"/>
    <mergeCell ref="C31:H31"/>
    <mergeCell ref="J31:N31"/>
    <mergeCell ref="O31:S31"/>
    <mergeCell ref="C28:H28"/>
    <mergeCell ref="J28:N28"/>
    <mergeCell ref="O28:S28"/>
    <mergeCell ref="C29:H29"/>
    <mergeCell ref="J29:N29"/>
    <mergeCell ref="O29:S29"/>
    <mergeCell ref="C26:H26"/>
    <mergeCell ref="J26:N26"/>
    <mergeCell ref="O26:S26"/>
    <mergeCell ref="C27:H27"/>
    <mergeCell ref="J27:N27"/>
    <mergeCell ref="O27:S27"/>
    <mergeCell ref="C24:H24"/>
    <mergeCell ref="J24:N24"/>
    <mergeCell ref="O24:S24"/>
    <mergeCell ref="C25:H25"/>
    <mergeCell ref="J25:N25"/>
    <mergeCell ref="O25:S25"/>
    <mergeCell ref="C22:H22"/>
    <mergeCell ref="J22:N22"/>
    <mergeCell ref="O22:S22"/>
    <mergeCell ref="C23:H23"/>
    <mergeCell ref="J23:N23"/>
    <mergeCell ref="O23:S23"/>
    <mergeCell ref="C20:H20"/>
    <mergeCell ref="J20:N20"/>
    <mergeCell ref="O20:S20"/>
    <mergeCell ref="C21:H21"/>
    <mergeCell ref="J21:N21"/>
    <mergeCell ref="O21:S21"/>
    <mergeCell ref="C18:H18"/>
    <mergeCell ref="J18:N18"/>
    <mergeCell ref="O18:S18"/>
    <mergeCell ref="C19:H19"/>
    <mergeCell ref="J19:N19"/>
    <mergeCell ref="O19:S19"/>
    <mergeCell ref="C14:E14"/>
    <mergeCell ref="F14:S14"/>
    <mergeCell ref="C16:H17"/>
    <mergeCell ref="I16:I17"/>
    <mergeCell ref="K16:L16"/>
    <mergeCell ref="P16:Q16"/>
    <mergeCell ref="J17:N17"/>
    <mergeCell ref="O17:S17"/>
    <mergeCell ref="C11:E11"/>
    <mergeCell ref="F11:S11"/>
    <mergeCell ref="C12:E12"/>
    <mergeCell ref="F12:S12"/>
    <mergeCell ref="C13:E13"/>
    <mergeCell ref="F13:S13"/>
    <mergeCell ref="C8:E8"/>
    <mergeCell ref="F8:S8"/>
    <mergeCell ref="C9:E9"/>
    <mergeCell ref="F9:S9"/>
    <mergeCell ref="C10:E10"/>
    <mergeCell ref="F10:S10"/>
    <mergeCell ref="K3:S3"/>
    <mergeCell ref="Q4:S4"/>
    <mergeCell ref="C5:S5"/>
    <mergeCell ref="H6:I6"/>
    <mergeCell ref="J6:N6"/>
    <mergeCell ref="C7:I7"/>
  </mergeCells>
  <conditionalFormatting sqref="V54:AA54">
    <cfRule type="expression" dxfId="25" priority="1" stopIfTrue="1">
      <formula>$J$54&lt;&gt;$W$54</formula>
    </cfRule>
  </conditionalFormatting>
  <pageMargins left="0.31496062992125984" right="0.31496062992125984" top="0.31496062992125984" bottom="0.31496062992125984" header="0.27559055118110237" footer="0.27559055118110237"/>
  <pageSetup paperSize="9" fitToHeight="4"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8"/>
  </sheetPr>
  <dimension ref="B1:AE112"/>
  <sheetViews>
    <sheetView zoomScaleNormal="100" zoomScaleSheetLayoutView="100" workbookViewId="0">
      <selection activeCell="F6" sqref="F6"/>
    </sheetView>
  </sheetViews>
  <sheetFormatPr defaultRowHeight="13.5" x14ac:dyDescent="0.2"/>
  <cols>
    <col min="1" max="2" width="0.85546875" style="256" customWidth="1"/>
    <col min="3" max="3" width="32.140625" style="256" customWidth="1"/>
    <col min="4" max="4" width="4.85546875" style="256" customWidth="1"/>
    <col min="5" max="8" width="4" style="256" customWidth="1"/>
    <col min="9" max="9" width="4.85546875" style="256" customWidth="1"/>
    <col min="10" max="14" width="4" style="256" customWidth="1"/>
    <col min="15" max="15" width="4.7109375" style="256" customWidth="1"/>
    <col min="16" max="16" width="4" style="256" customWidth="1"/>
    <col min="17" max="17" width="4.140625" style="256" customWidth="1"/>
    <col min="18" max="19" width="4" style="256" customWidth="1"/>
    <col min="20" max="20" width="4.7109375" style="256" customWidth="1"/>
    <col min="21" max="21" width="0.85546875" style="256" customWidth="1"/>
    <col min="22" max="22" width="1.85546875" style="256" customWidth="1"/>
    <col min="23" max="23" width="12.28515625" style="256" customWidth="1"/>
    <col min="24" max="24" width="9.7109375" style="256" customWidth="1"/>
    <col min="25" max="25" width="4.140625" style="256" customWidth="1"/>
    <col min="26" max="26" width="11.42578125" style="256" customWidth="1"/>
    <col min="27" max="27" width="11.5703125" style="256" customWidth="1"/>
    <col min="28" max="28" width="11.42578125" style="256" customWidth="1"/>
    <col min="29" max="16384" width="9.140625" style="256"/>
  </cols>
  <sheetData>
    <row r="1" spans="2:21" ht="6" customHeight="1" x14ac:dyDescent="0.2"/>
    <row r="2" spans="2:21" ht="6" customHeight="1" x14ac:dyDescent="0.2">
      <c r="B2" s="248"/>
      <c r="C2" s="249"/>
      <c r="D2" s="332"/>
      <c r="E2" s="248"/>
      <c r="F2" s="248"/>
      <c r="G2" s="248"/>
      <c r="H2" s="248"/>
      <c r="I2" s="248"/>
      <c r="J2" s="248"/>
      <c r="K2" s="248"/>
      <c r="L2" s="248"/>
      <c r="M2" s="248"/>
      <c r="N2" s="248"/>
      <c r="O2" s="248"/>
      <c r="P2" s="248"/>
      <c r="Q2" s="248"/>
      <c r="R2" s="248"/>
      <c r="S2" s="248"/>
      <c r="T2" s="248"/>
      <c r="U2" s="248"/>
    </row>
    <row r="3" spans="2:21" ht="83.25" customHeight="1" x14ac:dyDescent="0.2">
      <c r="B3" s="248"/>
      <c r="C3" s="249"/>
      <c r="D3" s="249"/>
      <c r="E3" s="249"/>
      <c r="F3" s="249"/>
      <c r="G3" s="249"/>
      <c r="H3" s="249"/>
      <c r="I3" s="248"/>
      <c r="J3" s="248"/>
      <c r="K3" s="333" t="s">
        <v>338</v>
      </c>
      <c r="L3" s="333"/>
      <c r="M3" s="333"/>
      <c r="N3" s="333"/>
      <c r="O3" s="333"/>
      <c r="P3" s="333"/>
      <c r="Q3" s="333"/>
      <c r="R3" s="333"/>
      <c r="S3" s="333"/>
      <c r="T3" s="333"/>
      <c r="U3" s="248"/>
    </row>
    <row r="4" spans="2:21" ht="29.25" customHeight="1" x14ac:dyDescent="0.2">
      <c r="B4" s="248"/>
      <c r="C4" s="334" t="s">
        <v>339</v>
      </c>
      <c r="D4" s="334"/>
      <c r="E4" s="334"/>
      <c r="F4" s="334"/>
      <c r="G4" s="334"/>
      <c r="H4" s="334"/>
      <c r="I4" s="334"/>
      <c r="J4" s="334"/>
      <c r="K4" s="334"/>
      <c r="L4" s="334"/>
      <c r="M4" s="334"/>
      <c r="N4" s="334"/>
      <c r="O4" s="334"/>
      <c r="P4" s="334"/>
      <c r="Q4" s="334"/>
      <c r="R4" s="334"/>
      <c r="S4" s="334"/>
      <c r="T4" s="334"/>
      <c r="U4" s="248"/>
    </row>
    <row r="5" spans="2:21" x14ac:dyDescent="0.2">
      <c r="B5" s="248"/>
      <c r="C5" s="249"/>
      <c r="D5" s="250" t="s">
        <v>293</v>
      </c>
      <c r="E5" s="335" t="s">
        <v>294</v>
      </c>
      <c r="F5" s="335"/>
      <c r="G5" s="252" t="s">
        <v>295</v>
      </c>
      <c r="H5" s="253" t="s">
        <v>296</v>
      </c>
      <c r="I5" s="253"/>
      <c r="J5" s="254">
        <v>43465</v>
      </c>
      <c r="K5" s="254"/>
      <c r="L5" s="254"/>
      <c r="M5" s="254"/>
      <c r="N5" s="254"/>
      <c r="O5" s="249"/>
      <c r="P5" s="255"/>
      <c r="Q5" s="255"/>
      <c r="R5" s="255"/>
      <c r="S5" s="255"/>
      <c r="T5" s="248"/>
      <c r="U5" s="248"/>
    </row>
    <row r="6" spans="2:21" ht="9" customHeight="1" x14ac:dyDescent="0.2">
      <c r="B6" s="248"/>
      <c r="C6" s="257"/>
      <c r="D6" s="258"/>
      <c r="E6" s="258"/>
      <c r="F6" s="258"/>
      <c r="G6" s="258"/>
      <c r="H6" s="258"/>
      <c r="I6" s="258"/>
      <c r="J6" s="248"/>
      <c r="K6" s="248"/>
      <c r="L6" s="248"/>
      <c r="M6" s="259"/>
      <c r="N6" s="248"/>
      <c r="O6" s="248"/>
      <c r="P6" s="248"/>
      <c r="Q6" s="248"/>
      <c r="R6" s="248"/>
      <c r="S6" s="248"/>
      <c r="T6" s="248"/>
      <c r="U6" s="248"/>
    </row>
    <row r="7" spans="2:21" x14ac:dyDescent="0.2">
      <c r="B7" s="248"/>
      <c r="C7" s="260" t="s">
        <v>202</v>
      </c>
      <c r="D7" s="261"/>
      <c r="E7" s="262"/>
      <c r="F7" s="336" t="s">
        <v>203</v>
      </c>
      <c r="G7" s="336"/>
      <c r="H7" s="336"/>
      <c r="I7" s="336"/>
      <c r="J7" s="336"/>
      <c r="K7" s="336"/>
      <c r="L7" s="336"/>
      <c r="M7" s="336"/>
      <c r="N7" s="336"/>
      <c r="O7" s="336"/>
      <c r="P7" s="336"/>
      <c r="Q7" s="336"/>
      <c r="R7" s="336"/>
      <c r="S7" s="336"/>
      <c r="T7" s="336"/>
      <c r="U7" s="248"/>
    </row>
    <row r="8" spans="2:21" x14ac:dyDescent="0.2">
      <c r="B8" s="248"/>
      <c r="C8" s="260" t="s">
        <v>204</v>
      </c>
      <c r="D8" s="261"/>
      <c r="E8" s="262"/>
      <c r="F8" s="336">
        <v>101325856</v>
      </c>
      <c r="G8" s="336"/>
      <c r="H8" s="336"/>
      <c r="I8" s="336"/>
      <c r="J8" s="336"/>
      <c r="K8" s="336"/>
      <c r="L8" s="336"/>
      <c r="M8" s="336"/>
      <c r="N8" s="336"/>
      <c r="O8" s="336"/>
      <c r="P8" s="336"/>
      <c r="Q8" s="336"/>
      <c r="R8" s="336"/>
      <c r="S8" s="336"/>
      <c r="T8" s="336"/>
      <c r="U8" s="248"/>
    </row>
    <row r="9" spans="2:21" x14ac:dyDescent="0.2">
      <c r="B9" s="248"/>
      <c r="C9" s="260" t="s">
        <v>205</v>
      </c>
      <c r="D9" s="261"/>
      <c r="E9" s="262"/>
      <c r="F9" s="336" t="s">
        <v>206</v>
      </c>
      <c r="G9" s="336"/>
      <c r="H9" s="336"/>
      <c r="I9" s="336"/>
      <c r="J9" s="336"/>
      <c r="K9" s="336"/>
      <c r="L9" s="336"/>
      <c r="M9" s="336"/>
      <c r="N9" s="336"/>
      <c r="O9" s="336"/>
      <c r="P9" s="336"/>
      <c r="Q9" s="336"/>
      <c r="R9" s="336"/>
      <c r="S9" s="336"/>
      <c r="T9" s="336"/>
      <c r="U9" s="248"/>
    </row>
    <row r="10" spans="2:21" x14ac:dyDescent="0.2">
      <c r="B10" s="248"/>
      <c r="C10" s="260" t="s">
        <v>207</v>
      </c>
      <c r="D10" s="261"/>
      <c r="E10" s="262"/>
      <c r="F10" s="336" t="s">
        <v>208</v>
      </c>
      <c r="G10" s="336"/>
      <c r="H10" s="336"/>
      <c r="I10" s="336"/>
      <c r="J10" s="336"/>
      <c r="K10" s="336"/>
      <c r="L10" s="336"/>
      <c r="M10" s="336"/>
      <c r="N10" s="336"/>
      <c r="O10" s="336"/>
      <c r="P10" s="336"/>
      <c r="Q10" s="336"/>
      <c r="R10" s="336"/>
      <c r="S10" s="336"/>
      <c r="T10" s="336"/>
      <c r="U10" s="248"/>
    </row>
    <row r="11" spans="2:21" x14ac:dyDescent="0.2">
      <c r="B11" s="248"/>
      <c r="C11" s="260" t="s">
        <v>209</v>
      </c>
      <c r="D11" s="261"/>
      <c r="E11" s="262"/>
      <c r="F11" s="336" t="s">
        <v>210</v>
      </c>
      <c r="G11" s="336"/>
      <c r="H11" s="336"/>
      <c r="I11" s="336"/>
      <c r="J11" s="336"/>
      <c r="K11" s="336"/>
      <c r="L11" s="336"/>
      <c r="M11" s="336"/>
      <c r="N11" s="336"/>
      <c r="O11" s="336"/>
      <c r="P11" s="336"/>
      <c r="Q11" s="336"/>
      <c r="R11" s="336"/>
      <c r="S11" s="336"/>
      <c r="T11" s="336"/>
      <c r="U11" s="248"/>
    </row>
    <row r="12" spans="2:21" x14ac:dyDescent="0.2">
      <c r="B12" s="248"/>
      <c r="C12" s="260" t="s">
        <v>81</v>
      </c>
      <c r="D12" s="261"/>
      <c r="E12" s="262"/>
      <c r="F12" s="336" t="s">
        <v>211</v>
      </c>
      <c r="G12" s="336"/>
      <c r="H12" s="336"/>
      <c r="I12" s="336"/>
      <c r="J12" s="336"/>
      <c r="K12" s="336"/>
      <c r="L12" s="336"/>
      <c r="M12" s="336"/>
      <c r="N12" s="336"/>
      <c r="O12" s="336"/>
      <c r="P12" s="336"/>
      <c r="Q12" s="336"/>
      <c r="R12" s="336"/>
      <c r="S12" s="336"/>
      <c r="T12" s="336"/>
      <c r="U12" s="248"/>
    </row>
    <row r="13" spans="2:21" x14ac:dyDescent="0.2">
      <c r="B13" s="248"/>
      <c r="C13" s="260" t="s">
        <v>212</v>
      </c>
      <c r="D13" s="261"/>
      <c r="E13" s="262"/>
      <c r="F13" s="336" t="s">
        <v>213</v>
      </c>
      <c r="G13" s="336"/>
      <c r="H13" s="336"/>
      <c r="I13" s="336"/>
      <c r="J13" s="336"/>
      <c r="K13" s="336"/>
      <c r="L13" s="336"/>
      <c r="M13" s="336"/>
      <c r="N13" s="336"/>
      <c r="O13" s="336"/>
      <c r="P13" s="336"/>
      <c r="Q13" s="336"/>
      <c r="R13" s="336"/>
      <c r="S13" s="336"/>
      <c r="T13" s="336"/>
      <c r="U13" s="248"/>
    </row>
    <row r="14" spans="2:21" ht="9" customHeight="1" x14ac:dyDescent="0.2">
      <c r="B14" s="248"/>
      <c r="C14" s="248"/>
      <c r="D14" s="248"/>
      <c r="E14" s="248"/>
      <c r="F14" s="248"/>
      <c r="G14" s="248"/>
      <c r="H14" s="248"/>
      <c r="I14" s="248"/>
      <c r="J14" s="248"/>
      <c r="K14" s="248"/>
      <c r="L14" s="248"/>
      <c r="M14" s="248"/>
      <c r="N14" s="248"/>
      <c r="O14" s="248"/>
      <c r="P14" s="248"/>
      <c r="Q14" s="248"/>
      <c r="R14" s="248"/>
      <c r="S14" s="248"/>
      <c r="T14" s="248"/>
      <c r="U14" s="248"/>
    </row>
    <row r="15" spans="2:21" ht="83.25" customHeight="1" x14ac:dyDescent="0.2">
      <c r="B15" s="248"/>
      <c r="C15" s="337" t="s">
        <v>297</v>
      </c>
      <c r="D15" s="337" t="s">
        <v>340</v>
      </c>
      <c r="E15" s="338" t="s">
        <v>341</v>
      </c>
      <c r="F15" s="338"/>
      <c r="G15" s="339" t="s">
        <v>342</v>
      </c>
      <c r="H15" s="339"/>
      <c r="I15" s="339" t="s">
        <v>343</v>
      </c>
      <c r="J15" s="339"/>
      <c r="K15" s="338" t="s">
        <v>344</v>
      </c>
      <c r="L15" s="338"/>
      <c r="M15" s="338" t="s">
        <v>345</v>
      </c>
      <c r="N15" s="338"/>
      <c r="O15" s="340" t="s">
        <v>346</v>
      </c>
      <c r="P15" s="341"/>
      <c r="Q15" s="338" t="s">
        <v>332</v>
      </c>
      <c r="R15" s="338"/>
      <c r="S15" s="338" t="s">
        <v>347</v>
      </c>
      <c r="T15" s="338"/>
      <c r="U15" s="248"/>
    </row>
    <row r="16" spans="2:21" x14ac:dyDescent="0.2">
      <c r="B16" s="248"/>
      <c r="C16" s="283">
        <v>1</v>
      </c>
      <c r="D16" s="283">
        <v>2</v>
      </c>
      <c r="E16" s="342">
        <v>3</v>
      </c>
      <c r="F16" s="342"/>
      <c r="G16" s="342">
        <v>4</v>
      </c>
      <c r="H16" s="342"/>
      <c r="I16" s="342">
        <v>5</v>
      </c>
      <c r="J16" s="342"/>
      <c r="K16" s="342">
        <v>6</v>
      </c>
      <c r="L16" s="342"/>
      <c r="M16" s="342">
        <v>7</v>
      </c>
      <c r="N16" s="342"/>
      <c r="O16" s="342">
        <v>8</v>
      </c>
      <c r="P16" s="342"/>
      <c r="Q16" s="342">
        <v>9</v>
      </c>
      <c r="R16" s="342"/>
      <c r="S16" s="342">
        <v>10</v>
      </c>
      <c r="T16" s="342"/>
      <c r="U16" s="248"/>
    </row>
    <row r="17" spans="2:29" ht="13.5" customHeight="1" x14ac:dyDescent="0.2">
      <c r="B17" s="248"/>
      <c r="C17" s="343" t="s">
        <v>348</v>
      </c>
      <c r="D17" s="344" t="s">
        <v>22</v>
      </c>
      <c r="E17" s="345">
        <v>96</v>
      </c>
      <c r="F17" s="346"/>
      <c r="G17" s="347"/>
      <c r="H17" s="348"/>
      <c r="I17" s="347"/>
      <c r="J17" s="348"/>
      <c r="K17" s="345">
        <v>2</v>
      </c>
      <c r="L17" s="346"/>
      <c r="M17" s="345">
        <v>1</v>
      </c>
      <c r="N17" s="346"/>
      <c r="O17" s="345">
        <v>600</v>
      </c>
      <c r="P17" s="346"/>
      <c r="Q17" s="345"/>
      <c r="R17" s="346"/>
      <c r="S17" s="349">
        <v>699</v>
      </c>
      <c r="T17" s="350"/>
      <c r="U17" s="248"/>
      <c r="W17" s="351" t="s">
        <v>349</v>
      </c>
      <c r="X17" s="352"/>
      <c r="Y17" s="353"/>
    </row>
    <row r="18" spans="2:29" ht="27" x14ac:dyDescent="0.2">
      <c r="B18" s="248"/>
      <c r="C18" s="354" t="s">
        <v>350</v>
      </c>
      <c r="D18" s="291" t="s">
        <v>82</v>
      </c>
      <c r="E18" s="355"/>
      <c r="F18" s="356"/>
      <c r="G18" s="355"/>
      <c r="H18" s="356"/>
      <c r="I18" s="355"/>
      <c r="J18" s="356"/>
      <c r="K18" s="355"/>
      <c r="L18" s="356"/>
      <c r="M18" s="355"/>
      <c r="N18" s="356"/>
      <c r="O18" s="355"/>
      <c r="P18" s="356"/>
      <c r="Q18" s="355"/>
      <c r="R18" s="356"/>
      <c r="S18" s="349"/>
      <c r="T18" s="350"/>
      <c r="U18" s="248"/>
      <c r="W18" s="357"/>
      <c r="X18" s="357"/>
    </row>
    <row r="19" spans="2:29" ht="27" x14ac:dyDescent="0.2">
      <c r="B19" s="248"/>
      <c r="C19" s="354" t="s">
        <v>351</v>
      </c>
      <c r="D19" s="291" t="s">
        <v>59</v>
      </c>
      <c r="E19" s="355"/>
      <c r="F19" s="356"/>
      <c r="G19" s="355"/>
      <c r="H19" s="356"/>
      <c r="I19" s="355"/>
      <c r="J19" s="356"/>
      <c r="K19" s="355"/>
      <c r="L19" s="356"/>
      <c r="M19" s="355"/>
      <c r="N19" s="356"/>
      <c r="O19" s="355"/>
      <c r="P19" s="356"/>
      <c r="Q19" s="355"/>
      <c r="R19" s="356"/>
      <c r="S19" s="349"/>
      <c r="T19" s="350"/>
      <c r="U19" s="248"/>
    </row>
    <row r="20" spans="2:29" ht="27" x14ac:dyDescent="0.2">
      <c r="B20" s="248"/>
      <c r="C20" s="354" t="s">
        <v>352</v>
      </c>
      <c r="D20" s="291" t="s">
        <v>47</v>
      </c>
      <c r="E20" s="358">
        <v>96</v>
      </c>
      <c r="F20" s="359"/>
      <c r="G20" s="360"/>
      <c r="H20" s="361"/>
      <c r="I20" s="360"/>
      <c r="J20" s="361"/>
      <c r="K20" s="358">
        <v>2</v>
      </c>
      <c r="L20" s="359"/>
      <c r="M20" s="358">
        <v>1</v>
      </c>
      <c r="N20" s="359"/>
      <c r="O20" s="358">
        <v>600</v>
      </c>
      <c r="P20" s="359"/>
      <c r="Q20" s="358"/>
      <c r="R20" s="359"/>
      <c r="S20" s="349">
        <v>699</v>
      </c>
      <c r="T20" s="350"/>
      <c r="U20" s="248"/>
      <c r="W20" s="362" t="s">
        <v>349</v>
      </c>
      <c r="X20" s="363"/>
      <c r="Y20" s="364"/>
    </row>
    <row r="21" spans="2:29" x14ac:dyDescent="0.2">
      <c r="B21" s="248"/>
      <c r="C21" s="343" t="s">
        <v>353</v>
      </c>
      <c r="D21" s="365"/>
      <c r="E21" s="349"/>
      <c r="F21" s="350"/>
      <c r="G21" s="349"/>
      <c r="H21" s="350"/>
      <c r="I21" s="349"/>
      <c r="J21" s="350"/>
      <c r="K21" s="349"/>
      <c r="L21" s="350"/>
      <c r="M21" s="349"/>
      <c r="N21" s="350"/>
      <c r="O21" s="349"/>
      <c r="P21" s="350"/>
      <c r="Q21" s="349"/>
      <c r="R21" s="366"/>
      <c r="S21" s="349"/>
      <c r="T21" s="350"/>
      <c r="U21" s="248"/>
    </row>
    <row r="22" spans="2:29" ht="27" customHeight="1" x14ac:dyDescent="0.2">
      <c r="B22" s="248"/>
      <c r="C22" s="367" t="s">
        <v>354</v>
      </c>
      <c r="D22" s="368" t="s">
        <v>304</v>
      </c>
      <c r="E22" s="369"/>
      <c r="F22" s="370"/>
      <c r="G22" s="369">
        <v>0</v>
      </c>
      <c r="H22" s="370"/>
      <c r="I22" s="369">
        <v>0</v>
      </c>
      <c r="J22" s="370"/>
      <c r="K22" s="369"/>
      <c r="L22" s="370"/>
      <c r="M22" s="369"/>
      <c r="N22" s="370"/>
      <c r="O22" s="369">
        <v>14</v>
      </c>
      <c r="P22" s="370"/>
      <c r="Q22" s="369">
        <v>0</v>
      </c>
      <c r="R22" s="370"/>
      <c r="S22" s="369">
        <v>14</v>
      </c>
      <c r="T22" s="370"/>
      <c r="U22" s="248"/>
    </row>
    <row r="23" spans="2:29" x14ac:dyDescent="0.2">
      <c r="B23" s="248"/>
      <c r="C23" s="343" t="s">
        <v>355</v>
      </c>
      <c r="D23" s="365"/>
      <c r="E23" s="349"/>
      <c r="F23" s="350"/>
      <c r="G23" s="349"/>
      <c r="H23" s="350"/>
      <c r="I23" s="349"/>
      <c r="J23" s="350"/>
      <c r="K23" s="349"/>
      <c r="L23" s="350"/>
      <c r="M23" s="349"/>
      <c r="N23" s="350"/>
      <c r="O23" s="349"/>
      <c r="P23" s="350"/>
      <c r="Q23" s="349"/>
      <c r="R23" s="350"/>
      <c r="S23" s="371"/>
      <c r="T23" s="372"/>
      <c r="U23" s="248"/>
    </row>
    <row r="24" spans="2:29" x14ac:dyDescent="0.2">
      <c r="B24" s="248"/>
      <c r="C24" s="367" t="s">
        <v>356</v>
      </c>
      <c r="D24" s="368" t="s">
        <v>357</v>
      </c>
      <c r="E24" s="373">
        <v>0</v>
      </c>
      <c r="F24" s="374"/>
      <c r="G24" s="373">
        <v>0</v>
      </c>
      <c r="H24" s="374"/>
      <c r="I24" s="373">
        <v>0</v>
      </c>
      <c r="J24" s="374"/>
      <c r="K24" s="373">
        <v>0</v>
      </c>
      <c r="L24" s="374"/>
      <c r="M24" s="373">
        <v>0</v>
      </c>
      <c r="N24" s="374"/>
      <c r="O24" s="373">
        <v>14</v>
      </c>
      <c r="P24" s="374"/>
      <c r="Q24" s="373">
        <v>0</v>
      </c>
      <c r="R24" s="374"/>
      <c r="S24" s="369">
        <v>14</v>
      </c>
      <c r="T24" s="370"/>
      <c r="U24" s="248"/>
    </row>
    <row r="25" spans="2:29" ht="15" x14ac:dyDescent="0.25">
      <c r="B25" s="248"/>
      <c r="C25" s="375" t="s">
        <v>358</v>
      </c>
      <c r="D25" s="291" t="s">
        <v>359</v>
      </c>
      <c r="E25" s="373">
        <v>0</v>
      </c>
      <c r="F25" s="374"/>
      <c r="G25" s="373">
        <v>0</v>
      </c>
      <c r="H25" s="374"/>
      <c r="I25" s="373">
        <v>0</v>
      </c>
      <c r="J25" s="374"/>
      <c r="K25" s="373">
        <v>0</v>
      </c>
      <c r="L25" s="374"/>
      <c r="M25" s="373">
        <v>0</v>
      </c>
      <c r="N25" s="374"/>
      <c r="O25" s="373">
        <v>0</v>
      </c>
      <c r="P25" s="374"/>
      <c r="Q25" s="373">
        <v>0</v>
      </c>
      <c r="R25" s="374"/>
      <c r="S25" s="349">
        <v>0</v>
      </c>
      <c r="T25" s="350"/>
      <c r="U25" s="248"/>
      <c r="W25" s="376"/>
      <c r="X25" s="377"/>
      <c r="Y25" s="376"/>
      <c r="Z25" s="377"/>
    </row>
    <row r="26" spans="2:29" ht="41.25" x14ac:dyDescent="0.25">
      <c r="B26" s="248"/>
      <c r="C26" s="375" t="s">
        <v>360</v>
      </c>
      <c r="D26" s="291" t="s">
        <v>361</v>
      </c>
      <c r="E26" s="355">
        <v>0</v>
      </c>
      <c r="F26" s="356"/>
      <c r="G26" s="355">
        <v>0</v>
      </c>
      <c r="H26" s="356"/>
      <c r="I26" s="355">
        <v>0</v>
      </c>
      <c r="J26" s="356"/>
      <c r="K26" s="355">
        <v>0</v>
      </c>
      <c r="L26" s="356"/>
      <c r="M26" s="355">
        <v>0</v>
      </c>
      <c r="N26" s="356"/>
      <c r="O26" s="355">
        <v>0</v>
      </c>
      <c r="P26" s="356"/>
      <c r="Q26" s="355">
        <v>0</v>
      </c>
      <c r="R26" s="356"/>
      <c r="S26" s="349">
        <v>0</v>
      </c>
      <c r="T26" s="350"/>
      <c r="U26" s="248"/>
      <c r="W26" s="376"/>
      <c r="X26" s="377"/>
      <c r="Y26" s="376"/>
      <c r="Z26" s="377"/>
    </row>
    <row r="27" spans="2:29" x14ac:dyDescent="0.2">
      <c r="B27" s="248"/>
      <c r="C27" s="375" t="s">
        <v>362</v>
      </c>
      <c r="D27" s="291" t="s">
        <v>363</v>
      </c>
      <c r="E27" s="355">
        <v>0</v>
      </c>
      <c r="F27" s="356"/>
      <c r="G27" s="355">
        <v>0</v>
      </c>
      <c r="H27" s="356"/>
      <c r="I27" s="355">
        <v>0</v>
      </c>
      <c r="J27" s="356"/>
      <c r="K27" s="355">
        <v>0</v>
      </c>
      <c r="L27" s="356"/>
      <c r="M27" s="355">
        <v>0</v>
      </c>
      <c r="N27" s="356"/>
      <c r="O27" s="355">
        <v>0</v>
      </c>
      <c r="P27" s="356"/>
      <c r="Q27" s="355">
        <v>0</v>
      </c>
      <c r="R27" s="356"/>
      <c r="S27" s="349">
        <v>0</v>
      </c>
      <c r="T27" s="350"/>
      <c r="U27" s="248"/>
    </row>
    <row r="28" spans="2:29" ht="27" x14ac:dyDescent="0.2">
      <c r="B28" s="248"/>
      <c r="C28" s="375" t="s">
        <v>364</v>
      </c>
      <c r="D28" s="291" t="s">
        <v>365</v>
      </c>
      <c r="E28" s="355">
        <v>0</v>
      </c>
      <c r="F28" s="356"/>
      <c r="G28" s="355">
        <v>0</v>
      </c>
      <c r="H28" s="356"/>
      <c r="I28" s="355">
        <v>0</v>
      </c>
      <c r="J28" s="356"/>
      <c r="K28" s="355">
        <v>0</v>
      </c>
      <c r="L28" s="356"/>
      <c r="M28" s="355">
        <v>0</v>
      </c>
      <c r="N28" s="356"/>
      <c r="O28" s="355">
        <v>0</v>
      </c>
      <c r="P28" s="356"/>
      <c r="Q28" s="355">
        <v>0</v>
      </c>
      <c r="R28" s="356"/>
      <c r="S28" s="349">
        <v>0</v>
      </c>
      <c r="T28" s="350"/>
      <c r="U28" s="248"/>
      <c r="W28" s="324"/>
      <c r="X28" s="324"/>
      <c r="Y28" s="324"/>
      <c r="Z28" s="324"/>
      <c r="AA28" s="324"/>
      <c r="AB28" s="324"/>
      <c r="AC28" s="324"/>
    </row>
    <row r="29" spans="2:29" ht="27" x14ac:dyDescent="0.2">
      <c r="B29" s="248"/>
      <c r="C29" s="375" t="s">
        <v>366</v>
      </c>
      <c r="D29" s="291" t="s">
        <v>367</v>
      </c>
      <c r="E29" s="355">
        <v>0</v>
      </c>
      <c r="F29" s="356"/>
      <c r="G29" s="355">
        <v>0</v>
      </c>
      <c r="H29" s="356"/>
      <c r="I29" s="355">
        <v>0</v>
      </c>
      <c r="J29" s="356"/>
      <c r="K29" s="355">
        <v>0</v>
      </c>
      <c r="L29" s="356"/>
      <c r="M29" s="355">
        <v>0</v>
      </c>
      <c r="N29" s="356"/>
      <c r="O29" s="355">
        <v>0</v>
      </c>
      <c r="P29" s="356"/>
      <c r="Q29" s="355">
        <v>0</v>
      </c>
      <c r="R29" s="356"/>
      <c r="S29" s="349">
        <v>0</v>
      </c>
      <c r="T29" s="350"/>
      <c r="U29" s="248"/>
      <c r="W29" s="324"/>
      <c r="X29" s="324"/>
      <c r="Y29" s="324"/>
      <c r="Z29" s="324"/>
      <c r="AA29" s="324"/>
      <c r="AB29" s="324"/>
      <c r="AC29" s="324"/>
    </row>
    <row r="30" spans="2:29" x14ac:dyDescent="0.2">
      <c r="B30" s="248"/>
      <c r="C30" s="375" t="s">
        <v>368</v>
      </c>
      <c r="D30" s="291" t="s">
        <v>369</v>
      </c>
      <c r="E30" s="355">
        <v>0</v>
      </c>
      <c r="F30" s="356"/>
      <c r="G30" s="355">
        <v>0</v>
      </c>
      <c r="H30" s="356"/>
      <c r="I30" s="355">
        <v>0</v>
      </c>
      <c r="J30" s="356"/>
      <c r="K30" s="355">
        <v>0</v>
      </c>
      <c r="L30" s="356"/>
      <c r="M30" s="355">
        <v>0</v>
      </c>
      <c r="N30" s="356"/>
      <c r="O30" s="355">
        <v>0</v>
      </c>
      <c r="P30" s="356"/>
      <c r="Q30" s="355">
        <v>0</v>
      </c>
      <c r="R30" s="356"/>
      <c r="S30" s="349">
        <v>0</v>
      </c>
      <c r="T30" s="350"/>
      <c r="U30" s="248"/>
      <c r="W30" s="324"/>
      <c r="X30" s="324"/>
      <c r="Y30" s="324"/>
      <c r="Z30" s="324"/>
      <c r="AA30" s="324"/>
      <c r="AB30" s="324"/>
      <c r="AC30" s="324"/>
    </row>
    <row r="31" spans="2:29" ht="15" customHeight="1" x14ac:dyDescent="0.2">
      <c r="B31" s="248"/>
      <c r="C31" s="375" t="s">
        <v>370</v>
      </c>
      <c r="D31" s="291" t="s">
        <v>371</v>
      </c>
      <c r="E31" s="355">
        <v>0</v>
      </c>
      <c r="F31" s="356"/>
      <c r="G31" s="355">
        <v>0</v>
      </c>
      <c r="H31" s="356"/>
      <c r="I31" s="355">
        <v>0</v>
      </c>
      <c r="J31" s="356"/>
      <c r="K31" s="355">
        <v>0</v>
      </c>
      <c r="L31" s="356"/>
      <c r="M31" s="355">
        <v>0</v>
      </c>
      <c r="N31" s="356"/>
      <c r="O31" s="355">
        <v>0</v>
      </c>
      <c r="P31" s="356"/>
      <c r="Q31" s="355">
        <v>0</v>
      </c>
      <c r="R31" s="356"/>
      <c r="S31" s="349">
        <v>0</v>
      </c>
      <c r="T31" s="350"/>
      <c r="U31" s="248"/>
      <c r="W31" s="378" t="str">
        <f>IF(SUM(X36:X37)=SUM(Z36:Z37)," ","ВНИМАНИЕ: проверять правильность выполнения условий необходимо только после полного заполнения формы.")</f>
        <v xml:space="preserve"> </v>
      </c>
      <c r="X31" s="378"/>
      <c r="Y31" s="378"/>
      <c r="Z31" s="378"/>
      <c r="AA31" s="378"/>
      <c r="AB31" s="378"/>
      <c r="AC31" s="378"/>
    </row>
    <row r="32" spans="2:29" x14ac:dyDescent="0.2">
      <c r="B32" s="248"/>
      <c r="C32" s="375" t="s">
        <v>370</v>
      </c>
      <c r="D32" s="291" t="s">
        <v>372</v>
      </c>
      <c r="E32" s="355">
        <v>0</v>
      </c>
      <c r="F32" s="356"/>
      <c r="G32" s="355">
        <v>0</v>
      </c>
      <c r="H32" s="356"/>
      <c r="I32" s="355">
        <v>0</v>
      </c>
      <c r="J32" s="356"/>
      <c r="K32" s="355">
        <v>0</v>
      </c>
      <c r="L32" s="356"/>
      <c r="M32" s="355">
        <v>0</v>
      </c>
      <c r="N32" s="356"/>
      <c r="O32" s="355">
        <v>0</v>
      </c>
      <c r="P32" s="356"/>
      <c r="Q32" s="355">
        <v>0</v>
      </c>
      <c r="R32" s="356"/>
      <c r="S32" s="349">
        <v>0</v>
      </c>
      <c r="T32" s="350"/>
      <c r="U32" s="248"/>
      <c r="W32" s="378"/>
      <c r="X32" s="378"/>
      <c r="Y32" s="378"/>
      <c r="Z32" s="378"/>
      <c r="AA32" s="378"/>
      <c r="AB32" s="378"/>
      <c r="AC32" s="378"/>
    </row>
    <row r="33" spans="2:30" ht="27" x14ac:dyDescent="0.2">
      <c r="B33" s="248"/>
      <c r="C33" s="354" t="s">
        <v>373</v>
      </c>
      <c r="D33" s="291" t="s">
        <v>96</v>
      </c>
      <c r="E33" s="360">
        <v>0</v>
      </c>
      <c r="F33" s="361"/>
      <c r="G33" s="360">
        <v>0</v>
      </c>
      <c r="H33" s="361"/>
      <c r="I33" s="360">
        <v>0</v>
      </c>
      <c r="J33" s="361"/>
      <c r="K33" s="360">
        <v>0</v>
      </c>
      <c r="L33" s="361"/>
      <c r="M33" s="360">
        <v>0</v>
      </c>
      <c r="N33" s="361"/>
      <c r="O33" s="360"/>
      <c r="P33" s="361"/>
      <c r="Q33" s="360">
        <v>0</v>
      </c>
      <c r="R33" s="361"/>
      <c r="S33" s="379"/>
      <c r="T33" s="380"/>
      <c r="U33" s="248"/>
      <c r="W33" s="381" t="str">
        <f>IF(SUM(X36:X37)=SUM(Z36:Z37)," ","Если ячейки окрасились в желтый цвет, это означает, что данные Отчета об изменении капитала не равны данным Отчета о прибылях и убытках.")</f>
        <v xml:space="preserve"> </v>
      </c>
      <c r="X33" s="381"/>
      <c r="Y33" s="381"/>
      <c r="Z33" s="381"/>
      <c r="AA33" s="381"/>
      <c r="AB33" s="381"/>
      <c r="AC33" s="381"/>
    </row>
    <row r="34" spans="2:30" x14ac:dyDescent="0.2">
      <c r="B34" s="248"/>
      <c r="C34" s="343" t="s">
        <v>355</v>
      </c>
      <c r="D34" s="344"/>
      <c r="E34" s="379"/>
      <c r="F34" s="380"/>
      <c r="G34" s="379"/>
      <c r="H34" s="380"/>
      <c r="I34" s="379"/>
      <c r="J34" s="380"/>
      <c r="K34" s="379"/>
      <c r="L34" s="380"/>
      <c r="M34" s="379"/>
      <c r="N34" s="380"/>
      <c r="O34" s="379"/>
      <c r="P34" s="380"/>
      <c r="Q34" s="379"/>
      <c r="R34" s="380"/>
      <c r="S34" s="379"/>
      <c r="T34" s="380"/>
      <c r="U34" s="248"/>
      <c r="W34" s="381"/>
      <c r="X34" s="381"/>
      <c r="Y34" s="381"/>
      <c r="Z34" s="381"/>
      <c r="AA34" s="381"/>
      <c r="AB34" s="381"/>
      <c r="AC34" s="381"/>
    </row>
    <row r="35" spans="2:30" x14ac:dyDescent="0.2">
      <c r="B35" s="248"/>
      <c r="C35" s="367" t="s">
        <v>374</v>
      </c>
      <c r="D35" s="287" t="s">
        <v>87</v>
      </c>
      <c r="E35" s="382">
        <v>0</v>
      </c>
      <c r="F35" s="383"/>
      <c r="G35" s="382">
        <v>0</v>
      </c>
      <c r="H35" s="383"/>
      <c r="I35" s="382">
        <v>0</v>
      </c>
      <c r="J35" s="383"/>
      <c r="K35" s="382">
        <v>0</v>
      </c>
      <c r="L35" s="383"/>
      <c r="M35" s="382">
        <v>0</v>
      </c>
      <c r="N35" s="383"/>
      <c r="O35" s="382">
        <v>0</v>
      </c>
      <c r="P35" s="383"/>
      <c r="Q35" s="382">
        <v>0</v>
      </c>
      <c r="R35" s="383"/>
      <c r="S35" s="384">
        <v>0</v>
      </c>
      <c r="T35" s="385"/>
      <c r="U35" s="248"/>
      <c r="W35" s="381"/>
      <c r="X35" s="381"/>
      <c r="Y35" s="381"/>
      <c r="Z35" s="381"/>
      <c r="AA35" s="381"/>
      <c r="AB35" s="381"/>
      <c r="AC35" s="381"/>
    </row>
    <row r="36" spans="2:30" x14ac:dyDescent="0.2">
      <c r="B36" s="248"/>
      <c r="C36" s="375" t="s">
        <v>358</v>
      </c>
      <c r="D36" s="291" t="s">
        <v>88</v>
      </c>
      <c r="E36" s="386">
        <v>0</v>
      </c>
      <c r="F36" s="387"/>
      <c r="G36" s="386">
        <v>0</v>
      </c>
      <c r="H36" s="387"/>
      <c r="I36" s="386">
        <v>0</v>
      </c>
      <c r="J36" s="387"/>
      <c r="K36" s="386">
        <v>0</v>
      </c>
      <c r="L36" s="387"/>
      <c r="M36" s="386">
        <v>0</v>
      </c>
      <c r="N36" s="387"/>
      <c r="O36" s="386">
        <v>0</v>
      </c>
      <c r="P36" s="387"/>
      <c r="Q36" s="386">
        <v>0</v>
      </c>
      <c r="R36" s="387"/>
      <c r="S36" s="379">
        <v>0</v>
      </c>
      <c r="T36" s="380"/>
      <c r="U36" s="248"/>
      <c r="W36" s="388" t="s">
        <v>375</v>
      </c>
      <c r="X36" s="388">
        <f>'[5]прил 2'!O55</f>
        <v>0</v>
      </c>
      <c r="Y36" s="388" t="s">
        <v>376</v>
      </c>
      <c r="Z36" s="389">
        <f>M25-M36</f>
        <v>0</v>
      </c>
      <c r="AA36" s="388" t="s">
        <v>377</v>
      </c>
      <c r="AB36" s="388"/>
      <c r="AC36" s="324"/>
    </row>
    <row r="37" spans="2:30" ht="40.5" x14ac:dyDescent="0.2">
      <c r="B37" s="248"/>
      <c r="C37" s="375" t="s">
        <v>378</v>
      </c>
      <c r="D37" s="291" t="s">
        <v>89</v>
      </c>
      <c r="E37" s="386">
        <v>0</v>
      </c>
      <c r="F37" s="387"/>
      <c r="G37" s="386">
        <v>0</v>
      </c>
      <c r="H37" s="387"/>
      <c r="I37" s="386">
        <v>0</v>
      </c>
      <c r="J37" s="387"/>
      <c r="K37" s="386">
        <v>0</v>
      </c>
      <c r="L37" s="387"/>
      <c r="M37" s="386">
        <v>0</v>
      </c>
      <c r="N37" s="387"/>
      <c r="O37" s="386">
        <v>0</v>
      </c>
      <c r="P37" s="387"/>
      <c r="Q37" s="386">
        <v>0</v>
      </c>
      <c r="R37" s="387"/>
      <c r="S37" s="379">
        <v>0</v>
      </c>
      <c r="T37" s="380"/>
      <c r="U37" s="248"/>
      <c r="W37" s="388" t="s">
        <v>379</v>
      </c>
      <c r="X37" s="388">
        <f>'[5]прил 2'!O56</f>
        <v>0</v>
      </c>
      <c r="Y37" s="388" t="s">
        <v>376</v>
      </c>
      <c r="Z37" s="389">
        <f>S26-S37</f>
        <v>0</v>
      </c>
      <c r="AA37" s="388" t="s">
        <v>380</v>
      </c>
      <c r="AB37" s="388"/>
      <c r="AC37" s="324"/>
    </row>
    <row r="38" spans="2:30" ht="27" x14ac:dyDescent="0.2">
      <c r="B38" s="248"/>
      <c r="C38" s="375" t="s">
        <v>381</v>
      </c>
      <c r="D38" s="291" t="s">
        <v>90</v>
      </c>
      <c r="E38" s="386">
        <v>0</v>
      </c>
      <c r="F38" s="387"/>
      <c r="G38" s="386">
        <v>0</v>
      </c>
      <c r="H38" s="387"/>
      <c r="I38" s="386">
        <v>0</v>
      </c>
      <c r="J38" s="387"/>
      <c r="K38" s="386">
        <v>0</v>
      </c>
      <c r="L38" s="387"/>
      <c r="M38" s="386">
        <v>0</v>
      </c>
      <c r="N38" s="387"/>
      <c r="O38" s="386">
        <v>0</v>
      </c>
      <c r="P38" s="387"/>
      <c r="Q38" s="386">
        <v>0</v>
      </c>
      <c r="R38" s="387"/>
      <c r="S38" s="379">
        <v>0</v>
      </c>
      <c r="T38" s="380"/>
      <c r="U38" s="248"/>
      <c r="W38" s="324"/>
      <c r="X38" s="324"/>
      <c r="Y38" s="324"/>
      <c r="Z38" s="324"/>
      <c r="AA38" s="324"/>
      <c r="AB38" s="324"/>
      <c r="AC38" s="324"/>
    </row>
    <row r="39" spans="2:30" ht="27" x14ac:dyDescent="0.2">
      <c r="B39" s="248"/>
      <c r="C39" s="375" t="s">
        <v>382</v>
      </c>
      <c r="D39" s="291" t="s">
        <v>91</v>
      </c>
      <c r="E39" s="386">
        <v>0</v>
      </c>
      <c r="F39" s="387"/>
      <c r="G39" s="386">
        <v>0</v>
      </c>
      <c r="H39" s="387"/>
      <c r="I39" s="386">
        <v>0</v>
      </c>
      <c r="J39" s="387"/>
      <c r="K39" s="386">
        <v>0</v>
      </c>
      <c r="L39" s="387"/>
      <c r="M39" s="386">
        <v>0</v>
      </c>
      <c r="N39" s="387"/>
      <c r="O39" s="386">
        <v>0</v>
      </c>
      <c r="P39" s="387"/>
      <c r="Q39" s="386">
        <v>0</v>
      </c>
      <c r="R39" s="387"/>
      <c r="S39" s="379">
        <v>0</v>
      </c>
      <c r="T39" s="380"/>
      <c r="U39" s="248"/>
      <c r="W39" s="324"/>
      <c r="X39" s="324"/>
      <c r="Y39" s="324"/>
      <c r="Z39" s="324"/>
      <c r="AA39" s="324"/>
      <c r="AB39" s="324"/>
      <c r="AC39" s="324"/>
    </row>
    <row r="40" spans="2:30" ht="40.5" x14ac:dyDescent="0.2">
      <c r="B40" s="248"/>
      <c r="C40" s="375" t="s">
        <v>383</v>
      </c>
      <c r="D40" s="291" t="s">
        <v>384</v>
      </c>
      <c r="E40" s="386">
        <v>0</v>
      </c>
      <c r="F40" s="387"/>
      <c r="G40" s="386">
        <v>0</v>
      </c>
      <c r="H40" s="387"/>
      <c r="I40" s="386">
        <v>0</v>
      </c>
      <c r="J40" s="387"/>
      <c r="K40" s="386">
        <v>0</v>
      </c>
      <c r="L40" s="387"/>
      <c r="M40" s="386">
        <v>0</v>
      </c>
      <c r="N40" s="387"/>
      <c r="O40" s="386">
        <v>0</v>
      </c>
      <c r="P40" s="387"/>
      <c r="Q40" s="386">
        <v>0</v>
      </c>
      <c r="R40" s="387"/>
      <c r="S40" s="379">
        <v>0</v>
      </c>
      <c r="T40" s="380"/>
      <c r="U40" s="248"/>
      <c r="W40" s="324"/>
      <c r="X40" s="324"/>
      <c r="Y40" s="324"/>
      <c r="Z40" s="324"/>
      <c r="AA40" s="324"/>
      <c r="AB40" s="324"/>
      <c r="AC40" s="324"/>
    </row>
    <row r="41" spans="2:30" x14ac:dyDescent="0.2">
      <c r="B41" s="248"/>
      <c r="C41" s="375" t="s">
        <v>368</v>
      </c>
      <c r="D41" s="291" t="s">
        <v>385</v>
      </c>
      <c r="E41" s="386">
        <v>0</v>
      </c>
      <c r="F41" s="387"/>
      <c r="G41" s="386">
        <v>0</v>
      </c>
      <c r="H41" s="387"/>
      <c r="I41" s="386">
        <v>0</v>
      </c>
      <c r="J41" s="387"/>
      <c r="K41" s="386">
        <v>0</v>
      </c>
      <c r="L41" s="387"/>
      <c r="M41" s="386">
        <v>0</v>
      </c>
      <c r="N41" s="387"/>
      <c r="O41" s="386">
        <v>0</v>
      </c>
      <c r="P41" s="387"/>
      <c r="Q41" s="386">
        <v>0</v>
      </c>
      <c r="R41" s="387"/>
      <c r="S41" s="379">
        <v>0</v>
      </c>
      <c r="T41" s="380"/>
      <c r="U41" s="248"/>
      <c r="W41" s="324"/>
      <c r="X41" s="324"/>
      <c r="Y41" s="324"/>
      <c r="Z41" s="324"/>
      <c r="AA41" s="324"/>
      <c r="AB41" s="324"/>
      <c r="AC41" s="324"/>
    </row>
    <row r="42" spans="2:30" x14ac:dyDescent="0.2">
      <c r="B42" s="248"/>
      <c r="C42" s="375" t="s">
        <v>370</v>
      </c>
      <c r="D42" s="291" t="s">
        <v>386</v>
      </c>
      <c r="E42" s="386">
        <v>0</v>
      </c>
      <c r="F42" s="387"/>
      <c r="G42" s="386">
        <v>0</v>
      </c>
      <c r="H42" s="387"/>
      <c r="I42" s="386">
        <v>0</v>
      </c>
      <c r="J42" s="387"/>
      <c r="K42" s="386">
        <v>0</v>
      </c>
      <c r="L42" s="387"/>
      <c r="M42" s="386">
        <v>0</v>
      </c>
      <c r="N42" s="387"/>
      <c r="O42" s="386">
        <v>0</v>
      </c>
      <c r="P42" s="387"/>
      <c r="Q42" s="386">
        <v>0</v>
      </c>
      <c r="R42" s="387"/>
      <c r="S42" s="379">
        <v>0</v>
      </c>
      <c r="T42" s="380"/>
      <c r="U42" s="248"/>
      <c r="W42" s="378" t="str">
        <f>IF(SUM(AD47:AD54)=SUM(E51:P51)," ","ВНИМАНИЕ: проверять правильность выполнения условий необходимо только после полного заполнения формы.")</f>
        <v xml:space="preserve"> </v>
      </c>
      <c r="X42" s="378"/>
      <c r="Y42" s="378"/>
      <c r="Z42" s="378"/>
      <c r="AA42" s="378"/>
      <c r="AB42" s="378"/>
      <c r="AC42" s="324"/>
    </row>
    <row r="43" spans="2:30" x14ac:dyDescent="0.2">
      <c r="B43" s="248"/>
      <c r="C43" s="375" t="s">
        <v>387</v>
      </c>
      <c r="D43" s="291" t="s">
        <v>388</v>
      </c>
      <c r="E43" s="386">
        <v>0</v>
      </c>
      <c r="F43" s="387"/>
      <c r="G43" s="386">
        <v>0</v>
      </c>
      <c r="H43" s="387"/>
      <c r="I43" s="386">
        <v>0</v>
      </c>
      <c r="J43" s="387"/>
      <c r="K43" s="386">
        <v>0</v>
      </c>
      <c r="L43" s="387"/>
      <c r="M43" s="386">
        <v>0</v>
      </c>
      <c r="N43" s="387"/>
      <c r="O43" s="386"/>
      <c r="P43" s="387"/>
      <c r="Q43" s="386">
        <v>0</v>
      </c>
      <c r="R43" s="387"/>
      <c r="S43" s="360"/>
      <c r="T43" s="361"/>
      <c r="U43" s="248"/>
      <c r="W43" s="378"/>
      <c r="X43" s="378"/>
      <c r="Y43" s="378"/>
      <c r="Z43" s="378"/>
      <c r="AA43" s="378"/>
      <c r="AB43" s="378"/>
      <c r="AC43" s="324"/>
    </row>
    <row r="44" spans="2:30" ht="13.5" customHeight="1" x14ac:dyDescent="0.2">
      <c r="B44" s="248"/>
      <c r="C44" s="354" t="s">
        <v>389</v>
      </c>
      <c r="D44" s="291" t="s">
        <v>307</v>
      </c>
      <c r="E44" s="355">
        <v>0</v>
      </c>
      <c r="F44" s="356"/>
      <c r="G44" s="355">
        <v>0</v>
      </c>
      <c r="H44" s="356"/>
      <c r="I44" s="355">
        <v>0</v>
      </c>
      <c r="J44" s="356"/>
      <c r="K44" s="355">
        <v>0</v>
      </c>
      <c r="L44" s="356"/>
      <c r="M44" s="355">
        <v>0</v>
      </c>
      <c r="N44" s="356"/>
      <c r="O44" s="355">
        <v>0</v>
      </c>
      <c r="P44" s="356"/>
      <c r="Q44" s="355">
        <v>0</v>
      </c>
      <c r="R44" s="356"/>
      <c r="S44" s="349">
        <v>0</v>
      </c>
      <c r="T44" s="350"/>
      <c r="U44" s="248"/>
      <c r="W44" s="381" t="str">
        <f>IF(SUM(AD47:AD54)=SUM(E51:P51)," ","Если ячейки окрасились в желтый цвет, это означает, что данные Отчета об изменении капитала не равны данным Бухгалтерского баланса.")</f>
        <v xml:space="preserve"> </v>
      </c>
      <c r="X44" s="381"/>
      <c r="Y44" s="381"/>
      <c r="Z44" s="381"/>
      <c r="AA44" s="381"/>
      <c r="AB44" s="381"/>
      <c r="AC44" s="324"/>
    </row>
    <row r="45" spans="2:30" x14ac:dyDescent="0.2">
      <c r="B45" s="248"/>
      <c r="C45" s="354" t="s">
        <v>390</v>
      </c>
      <c r="D45" s="291" t="s">
        <v>131</v>
      </c>
      <c r="E45" s="355">
        <v>0</v>
      </c>
      <c r="F45" s="356"/>
      <c r="G45" s="355">
        <v>0</v>
      </c>
      <c r="H45" s="356"/>
      <c r="I45" s="355">
        <v>0</v>
      </c>
      <c r="J45" s="356"/>
      <c r="K45" s="355">
        <v>0</v>
      </c>
      <c r="L45" s="356"/>
      <c r="M45" s="355">
        <v>0</v>
      </c>
      <c r="N45" s="356"/>
      <c r="O45" s="355">
        <v>0</v>
      </c>
      <c r="P45" s="356"/>
      <c r="Q45" s="355">
        <v>0</v>
      </c>
      <c r="R45" s="356"/>
      <c r="S45" s="349">
        <v>0</v>
      </c>
      <c r="T45" s="350"/>
      <c r="U45" s="248"/>
      <c r="W45" s="381"/>
      <c r="X45" s="381"/>
      <c r="Y45" s="381"/>
      <c r="Z45" s="381"/>
      <c r="AA45" s="381"/>
      <c r="AB45" s="381"/>
      <c r="AC45" s="324"/>
    </row>
    <row r="46" spans="2:30" x14ac:dyDescent="0.2">
      <c r="B46" s="248"/>
      <c r="C46" s="354" t="s">
        <v>391</v>
      </c>
      <c r="D46" s="291" t="s">
        <v>310</v>
      </c>
      <c r="E46" s="355">
        <v>0</v>
      </c>
      <c r="F46" s="356"/>
      <c r="G46" s="355">
        <v>0</v>
      </c>
      <c r="H46" s="356"/>
      <c r="I46" s="355">
        <v>0</v>
      </c>
      <c r="J46" s="356"/>
      <c r="K46" s="355">
        <v>0</v>
      </c>
      <c r="L46" s="356"/>
      <c r="M46" s="355">
        <v>0</v>
      </c>
      <c r="N46" s="356"/>
      <c r="O46" s="355">
        <v>0</v>
      </c>
      <c r="P46" s="356"/>
      <c r="Q46" s="355">
        <v>0</v>
      </c>
      <c r="R46" s="356"/>
      <c r="S46" s="349">
        <v>0</v>
      </c>
      <c r="T46" s="350"/>
      <c r="U46" s="248"/>
      <c r="W46" s="381"/>
      <c r="X46" s="381"/>
      <c r="Y46" s="381"/>
      <c r="Z46" s="381"/>
      <c r="AA46" s="381"/>
      <c r="AB46" s="381"/>
      <c r="AC46" s="324"/>
    </row>
    <row r="47" spans="2:30" x14ac:dyDescent="0.2">
      <c r="B47" s="248"/>
      <c r="C47" s="390" t="s">
        <v>392</v>
      </c>
      <c r="D47" s="344">
        <v>100</v>
      </c>
      <c r="E47" s="349">
        <v>96</v>
      </c>
      <c r="F47" s="350"/>
      <c r="G47" s="379">
        <v>0</v>
      </c>
      <c r="H47" s="380"/>
      <c r="I47" s="379">
        <v>0</v>
      </c>
      <c r="J47" s="380"/>
      <c r="K47" s="349">
        <v>2</v>
      </c>
      <c r="L47" s="350"/>
      <c r="M47" s="349">
        <v>1</v>
      </c>
      <c r="N47" s="350"/>
      <c r="O47" s="349">
        <v>614</v>
      </c>
      <c r="P47" s="350"/>
      <c r="Q47" s="349">
        <v>0</v>
      </c>
      <c r="R47" s="350"/>
      <c r="S47" s="349">
        <v>713</v>
      </c>
      <c r="T47" s="350"/>
      <c r="U47" s="248"/>
      <c r="W47" s="391" t="str">
        <f>IF(E51=AD47," ",IF(E51&lt;AD47,CONCATENATE("Данные стр.110-130 гр.3 превышают на ",AC47," данные в стр.140 гр.3. Необходимо проверить заполнение строк 110-130."),CONCATENATE("Данные стр.110-130 гр.3 меньше на ",AC47," данных в стр.140 гр.3. Необходимо проверить заполнение строк 110-130.")))</f>
        <v xml:space="preserve"> </v>
      </c>
      <c r="X47" s="391"/>
      <c r="Y47" s="391"/>
      <c r="Z47" s="391"/>
      <c r="AA47" s="391"/>
      <c r="AB47" s="391"/>
      <c r="AC47" s="389">
        <f>ABS(E51-AD47)</f>
        <v>0</v>
      </c>
      <c r="AD47" s="389">
        <f>E48+E49+E50</f>
        <v>96</v>
      </c>
    </row>
    <row r="48" spans="2:30" x14ac:dyDescent="0.2">
      <c r="B48" s="248"/>
      <c r="C48" s="392" t="s">
        <v>392</v>
      </c>
      <c r="D48" s="344">
        <v>110</v>
      </c>
      <c r="E48" s="345">
        <v>96</v>
      </c>
      <c r="F48" s="346"/>
      <c r="G48" s="347">
        <v>0</v>
      </c>
      <c r="H48" s="348"/>
      <c r="I48" s="347">
        <v>0</v>
      </c>
      <c r="J48" s="348"/>
      <c r="K48" s="345">
        <v>2</v>
      </c>
      <c r="L48" s="346"/>
      <c r="M48" s="345">
        <v>1</v>
      </c>
      <c r="N48" s="346"/>
      <c r="O48" s="345">
        <v>614</v>
      </c>
      <c r="P48" s="346"/>
      <c r="Q48" s="345">
        <v>0</v>
      </c>
      <c r="R48" s="346"/>
      <c r="S48" s="349">
        <v>713</v>
      </c>
      <c r="T48" s="350"/>
      <c r="U48" s="248"/>
      <c r="W48" s="391"/>
      <c r="X48" s="391"/>
      <c r="Y48" s="391"/>
      <c r="Z48" s="391"/>
      <c r="AA48" s="391"/>
      <c r="AB48" s="391"/>
      <c r="AC48" s="324"/>
    </row>
    <row r="49" spans="2:30" ht="27.75" customHeight="1" x14ac:dyDescent="0.2">
      <c r="B49" s="248"/>
      <c r="C49" s="354" t="s">
        <v>350</v>
      </c>
      <c r="D49" s="291">
        <v>120</v>
      </c>
      <c r="E49" s="355">
        <v>0</v>
      </c>
      <c r="F49" s="356"/>
      <c r="G49" s="355">
        <v>0</v>
      </c>
      <c r="H49" s="356"/>
      <c r="I49" s="355">
        <v>0</v>
      </c>
      <c r="J49" s="356"/>
      <c r="K49" s="355">
        <v>0</v>
      </c>
      <c r="L49" s="356"/>
      <c r="M49" s="355">
        <v>0</v>
      </c>
      <c r="N49" s="356"/>
      <c r="O49" s="355">
        <v>0</v>
      </c>
      <c r="P49" s="356"/>
      <c r="Q49" s="355">
        <v>0</v>
      </c>
      <c r="R49" s="356"/>
      <c r="S49" s="349">
        <v>0</v>
      </c>
      <c r="T49" s="350"/>
      <c r="U49" s="248"/>
      <c r="W49" s="391" t="str">
        <f>IF(G51=AD49," ",IF(G51&lt;AD49,CONCATENATE("Данные стр.110-130 гр.4 превышают на ",AC49," данные в стр.140 гр.4. Необходимо проверить заполнение строк 110-130."),CONCATENATE("Данные стр.110-130 гр.4 меньше на ",AC49," данных в стр.140 гр.4. Необходимо проверить заполнение строк 110-130.")))</f>
        <v xml:space="preserve"> </v>
      </c>
      <c r="X49" s="391"/>
      <c r="Y49" s="391"/>
      <c r="Z49" s="391"/>
      <c r="AA49" s="391"/>
      <c r="AB49" s="391"/>
      <c r="AC49" s="389">
        <f>ABS(G51-AD49)</f>
        <v>0</v>
      </c>
      <c r="AD49" s="388">
        <f>G48+G49+G50</f>
        <v>0</v>
      </c>
    </row>
    <row r="50" spans="2:30" ht="27" customHeight="1" x14ac:dyDescent="0.2">
      <c r="B50" s="248"/>
      <c r="C50" s="354" t="s">
        <v>351</v>
      </c>
      <c r="D50" s="291">
        <v>130</v>
      </c>
      <c r="E50" s="355"/>
      <c r="F50" s="356"/>
      <c r="G50" s="355">
        <v>0</v>
      </c>
      <c r="H50" s="356"/>
      <c r="I50" s="355">
        <v>0</v>
      </c>
      <c r="J50" s="356"/>
      <c r="K50" s="355">
        <v>0</v>
      </c>
      <c r="L50" s="356"/>
      <c r="M50" s="355">
        <v>0</v>
      </c>
      <c r="N50" s="356"/>
      <c r="O50" s="355"/>
      <c r="P50" s="356"/>
      <c r="Q50" s="355">
        <v>0</v>
      </c>
      <c r="R50" s="356"/>
      <c r="S50" s="349">
        <v>0</v>
      </c>
      <c r="T50" s="350"/>
      <c r="U50" s="248"/>
      <c r="W50" s="391" t="str">
        <f>IF(I51=AD50," ",IF(I51&lt;AD50,CONCATENATE("Данные стр.110-130 гр.5 превышают на ",AC50," данные в стр.140 гр.5. Необходимо проверить заполнение строк 110-130."),CONCATENATE("Данные стр.110-130 гр.5 меньше на ",AC50," данных в стр.140 гр.5. Необходимо проверить заполнение строк 110-130.")))</f>
        <v xml:space="preserve"> </v>
      </c>
      <c r="X50" s="391"/>
      <c r="Y50" s="391"/>
      <c r="Z50" s="391"/>
      <c r="AA50" s="391"/>
      <c r="AB50" s="391"/>
      <c r="AC50" s="389">
        <f>ABS(I51-AD50)</f>
        <v>0</v>
      </c>
      <c r="AD50" s="388">
        <f>I48+I49+I50</f>
        <v>0</v>
      </c>
    </row>
    <row r="51" spans="2:30" ht="27" x14ac:dyDescent="0.2">
      <c r="B51" s="248"/>
      <c r="C51" s="354" t="s">
        <v>393</v>
      </c>
      <c r="D51" s="291">
        <v>140</v>
      </c>
      <c r="E51" s="358">
        <v>96</v>
      </c>
      <c r="F51" s="359"/>
      <c r="G51" s="360">
        <v>0</v>
      </c>
      <c r="H51" s="361"/>
      <c r="I51" s="360">
        <v>0</v>
      </c>
      <c r="J51" s="361"/>
      <c r="K51" s="358">
        <v>2</v>
      </c>
      <c r="L51" s="359"/>
      <c r="M51" s="358">
        <v>1</v>
      </c>
      <c r="N51" s="359"/>
      <c r="O51" s="358">
        <v>614</v>
      </c>
      <c r="P51" s="359"/>
      <c r="Q51" s="358">
        <v>0</v>
      </c>
      <c r="R51" s="359"/>
      <c r="S51" s="349">
        <v>713</v>
      </c>
      <c r="T51" s="350"/>
      <c r="U51" s="248"/>
      <c r="W51" s="391" t="str">
        <f>IF(K51=AD51," ",IF(K51&lt;AD51,CONCATENATE("Данные стр.110-130 гр.6 превышают на ",AC51," данные в стр.140 гр.6. Необходимо проверить заполнение строк 110-130."),CONCATENATE("Данные стр.110-130 гр.6 меньше на ",AC51," данных в стр.140 гр.6. Необходимо проверить заполнение строк 110-130.")))</f>
        <v xml:space="preserve"> </v>
      </c>
      <c r="X51" s="391"/>
      <c r="Y51" s="391"/>
      <c r="Z51" s="391"/>
      <c r="AA51" s="391"/>
      <c r="AB51" s="391"/>
      <c r="AC51" s="389">
        <f>ABS(K51-AD51)</f>
        <v>0</v>
      </c>
      <c r="AD51" s="388">
        <f>K48+K49+K50</f>
        <v>2</v>
      </c>
    </row>
    <row r="52" spans="2:30" x14ac:dyDescent="0.2">
      <c r="B52" s="248"/>
      <c r="C52" s="343" t="s">
        <v>394</v>
      </c>
      <c r="D52" s="365"/>
      <c r="E52" s="349"/>
      <c r="F52" s="350"/>
      <c r="G52" s="349"/>
      <c r="H52" s="350"/>
      <c r="I52" s="349"/>
      <c r="J52" s="350"/>
      <c r="K52" s="349"/>
      <c r="L52" s="350"/>
      <c r="M52" s="349"/>
      <c r="N52" s="350"/>
      <c r="O52" s="349"/>
      <c r="P52" s="350"/>
      <c r="Q52" s="349"/>
      <c r="R52" s="350"/>
      <c r="S52" s="349"/>
      <c r="T52" s="350"/>
      <c r="U52" s="248"/>
      <c r="W52" s="391" t="str">
        <f>IF(M51=AD53," ",IF(M51&lt;AD53,CONCATENATE("Данные стр.110-130 гр.7 превышают на ",AC53," данные в стр.140 гр.7. Необходимо проверить заполнение строк 110-130."),CONCATENATE("Данные стр.110-130 гр.7 меньше на ",AC53," данных в стр.140 гр.7. Необходимо проверить заполнение строк 110-130.")))</f>
        <v xml:space="preserve"> </v>
      </c>
      <c r="X52" s="391"/>
      <c r="Y52" s="391"/>
      <c r="Z52" s="391"/>
      <c r="AA52" s="391"/>
      <c r="AB52" s="391"/>
      <c r="AC52" s="324"/>
    </row>
    <row r="53" spans="2:30" ht="27" x14ac:dyDescent="0.2">
      <c r="B53" s="248"/>
      <c r="C53" s="367" t="s">
        <v>354</v>
      </c>
      <c r="D53" s="287">
        <v>150</v>
      </c>
      <c r="E53" s="369">
        <v>0</v>
      </c>
      <c r="F53" s="370"/>
      <c r="G53" s="369">
        <v>0</v>
      </c>
      <c r="H53" s="370"/>
      <c r="I53" s="369">
        <v>0</v>
      </c>
      <c r="J53" s="370"/>
      <c r="K53" s="369">
        <v>0</v>
      </c>
      <c r="L53" s="370"/>
      <c r="M53" s="369">
        <v>0</v>
      </c>
      <c r="N53" s="370"/>
      <c r="O53" s="369">
        <v>59</v>
      </c>
      <c r="P53" s="370"/>
      <c r="Q53" s="369">
        <v>0</v>
      </c>
      <c r="R53" s="370"/>
      <c r="S53" s="369">
        <v>59</v>
      </c>
      <c r="T53" s="370"/>
      <c r="U53" s="248"/>
      <c r="W53" s="391"/>
      <c r="X53" s="391"/>
      <c r="Y53" s="391"/>
      <c r="Z53" s="391"/>
      <c r="AA53" s="391"/>
      <c r="AB53" s="391"/>
      <c r="AC53" s="389">
        <f>ABS(M51-AD53)</f>
        <v>0</v>
      </c>
      <c r="AD53" s="388">
        <f>M48+M49+M50</f>
        <v>1</v>
      </c>
    </row>
    <row r="54" spans="2:30" x14ac:dyDescent="0.2">
      <c r="B54" s="248"/>
      <c r="C54" s="343" t="s">
        <v>355</v>
      </c>
      <c r="D54" s="344"/>
      <c r="E54" s="349"/>
      <c r="F54" s="350"/>
      <c r="G54" s="349"/>
      <c r="H54" s="350"/>
      <c r="I54" s="349"/>
      <c r="J54" s="350"/>
      <c r="K54" s="349"/>
      <c r="L54" s="350"/>
      <c r="M54" s="349"/>
      <c r="N54" s="350"/>
      <c r="O54" s="349"/>
      <c r="P54" s="350"/>
      <c r="Q54" s="349"/>
      <c r="R54" s="350"/>
      <c r="S54" s="349"/>
      <c r="T54" s="350"/>
      <c r="U54" s="248"/>
      <c r="W54" s="391" t="str">
        <f>IF(O51=AD54," ",IF(O51&lt;AD54,CONCATENATE("Данные стр.110-130 гр.8 превышают на ",AC54," данные в стр.140 гр.8. Необходимо проверить заполнение строк 110-130."),CONCATENATE("Данные стр.110-130 гр.8 меньше на ",AC54," данных в стр.140 гр.8. Необходимо проверить заполнение строк 110-130.")))</f>
        <v xml:space="preserve"> </v>
      </c>
      <c r="X54" s="391"/>
      <c r="Y54" s="391"/>
      <c r="Z54" s="391"/>
      <c r="AA54" s="391"/>
      <c r="AB54" s="391"/>
      <c r="AC54" s="389">
        <f>ABS(O51-AD54)</f>
        <v>0</v>
      </c>
      <c r="AD54" s="388">
        <f>O48+O49+O50</f>
        <v>614</v>
      </c>
    </row>
    <row r="55" spans="2:30" x14ac:dyDescent="0.2">
      <c r="B55" s="248"/>
      <c r="C55" s="367" t="s">
        <v>356</v>
      </c>
      <c r="D55" s="287">
        <v>151</v>
      </c>
      <c r="E55" s="373">
        <v>0</v>
      </c>
      <c r="F55" s="374"/>
      <c r="G55" s="373">
        <v>0</v>
      </c>
      <c r="H55" s="374"/>
      <c r="I55" s="373">
        <v>0</v>
      </c>
      <c r="J55" s="374"/>
      <c r="K55" s="373">
        <v>0</v>
      </c>
      <c r="L55" s="374"/>
      <c r="M55" s="373">
        <v>0</v>
      </c>
      <c r="N55" s="374"/>
      <c r="O55" s="373">
        <v>59</v>
      </c>
      <c r="P55" s="374"/>
      <c r="Q55" s="373">
        <v>0</v>
      </c>
      <c r="R55" s="374"/>
      <c r="S55" s="369">
        <v>59</v>
      </c>
      <c r="T55" s="370"/>
      <c r="U55" s="248"/>
      <c r="W55" s="391"/>
      <c r="X55" s="391"/>
      <c r="Y55" s="391"/>
      <c r="Z55" s="391"/>
      <c r="AA55" s="391"/>
      <c r="AB55" s="391"/>
      <c r="AC55" s="324"/>
    </row>
    <row r="56" spans="2:30" x14ac:dyDescent="0.2">
      <c r="B56" s="248"/>
      <c r="C56" s="375" t="s">
        <v>358</v>
      </c>
      <c r="D56" s="291">
        <v>152</v>
      </c>
      <c r="E56" s="355">
        <v>0</v>
      </c>
      <c r="F56" s="356"/>
      <c r="G56" s="355">
        <v>0</v>
      </c>
      <c r="H56" s="356"/>
      <c r="I56" s="355">
        <v>0</v>
      </c>
      <c r="J56" s="356"/>
      <c r="K56" s="355">
        <v>0</v>
      </c>
      <c r="L56" s="356"/>
      <c r="M56" s="355">
        <v>0</v>
      </c>
      <c r="N56" s="356"/>
      <c r="O56" s="355">
        <v>0</v>
      </c>
      <c r="P56" s="356"/>
      <c r="Q56" s="355">
        <v>0</v>
      </c>
      <c r="R56" s="356"/>
      <c r="S56" s="349">
        <v>0</v>
      </c>
      <c r="T56" s="350"/>
      <c r="U56" s="248"/>
      <c r="W56" s="388"/>
      <c r="X56" s="324"/>
      <c r="Y56" s="388"/>
      <c r="Z56" s="324"/>
      <c r="AA56" s="324"/>
      <c r="AB56" s="324"/>
      <c r="AC56" s="324"/>
    </row>
    <row r="57" spans="2:30" ht="40.5" x14ac:dyDescent="0.2">
      <c r="B57" s="248"/>
      <c r="C57" s="375" t="s">
        <v>360</v>
      </c>
      <c r="D57" s="291">
        <v>153</v>
      </c>
      <c r="E57" s="355">
        <v>0</v>
      </c>
      <c r="F57" s="356"/>
      <c r="G57" s="355">
        <v>0</v>
      </c>
      <c r="H57" s="356"/>
      <c r="I57" s="355">
        <v>0</v>
      </c>
      <c r="J57" s="356"/>
      <c r="K57" s="355">
        <v>0</v>
      </c>
      <c r="L57" s="356"/>
      <c r="M57" s="355">
        <v>0</v>
      </c>
      <c r="N57" s="356"/>
      <c r="O57" s="355">
        <v>0</v>
      </c>
      <c r="P57" s="356"/>
      <c r="Q57" s="355">
        <v>0</v>
      </c>
      <c r="R57" s="356"/>
      <c r="S57" s="349">
        <v>0</v>
      </c>
      <c r="T57" s="350"/>
      <c r="U57" s="248"/>
      <c r="W57" s="324"/>
      <c r="X57" s="324"/>
      <c r="Y57" s="324"/>
      <c r="Z57" s="324"/>
      <c r="AA57" s="324"/>
      <c r="AB57" s="324"/>
      <c r="AC57" s="324"/>
    </row>
    <row r="58" spans="2:30" x14ac:dyDescent="0.2">
      <c r="B58" s="248"/>
      <c r="C58" s="375" t="s">
        <v>362</v>
      </c>
      <c r="D58" s="291">
        <v>154</v>
      </c>
      <c r="E58" s="355">
        <v>0</v>
      </c>
      <c r="F58" s="356"/>
      <c r="G58" s="355">
        <v>0</v>
      </c>
      <c r="H58" s="356"/>
      <c r="I58" s="355">
        <v>0</v>
      </c>
      <c r="J58" s="356"/>
      <c r="K58" s="355">
        <v>0</v>
      </c>
      <c r="L58" s="356"/>
      <c r="M58" s="355">
        <v>0</v>
      </c>
      <c r="N58" s="356"/>
      <c r="O58" s="355">
        <v>0</v>
      </c>
      <c r="P58" s="356"/>
      <c r="Q58" s="355">
        <v>0</v>
      </c>
      <c r="R58" s="356"/>
      <c r="S58" s="349">
        <v>0</v>
      </c>
      <c r="T58" s="350"/>
      <c r="U58" s="248"/>
      <c r="W58" s="324"/>
      <c r="X58" s="324"/>
      <c r="Y58" s="324"/>
      <c r="Z58" s="324"/>
      <c r="AA58" s="324"/>
      <c r="AB58" s="324"/>
      <c r="AC58" s="324"/>
    </row>
    <row r="59" spans="2:30" ht="27" x14ac:dyDescent="0.2">
      <c r="B59" s="248"/>
      <c r="C59" s="375" t="s">
        <v>364</v>
      </c>
      <c r="D59" s="291">
        <v>155</v>
      </c>
      <c r="E59" s="355">
        <v>0</v>
      </c>
      <c r="F59" s="356"/>
      <c r="G59" s="355">
        <v>0</v>
      </c>
      <c r="H59" s="356"/>
      <c r="I59" s="355">
        <v>0</v>
      </c>
      <c r="J59" s="356"/>
      <c r="K59" s="355">
        <v>0</v>
      </c>
      <c r="L59" s="356"/>
      <c r="M59" s="355">
        <v>0</v>
      </c>
      <c r="N59" s="356"/>
      <c r="O59" s="355">
        <v>0</v>
      </c>
      <c r="P59" s="356"/>
      <c r="Q59" s="355">
        <v>0</v>
      </c>
      <c r="R59" s="356"/>
      <c r="S59" s="349">
        <v>0</v>
      </c>
      <c r="T59" s="350"/>
      <c r="U59" s="248"/>
      <c r="W59" s="324"/>
      <c r="X59" s="324"/>
      <c r="Y59" s="324"/>
      <c r="Z59" s="324"/>
      <c r="AA59" s="324"/>
      <c r="AB59" s="324"/>
      <c r="AC59" s="324"/>
    </row>
    <row r="60" spans="2:30" ht="27" x14ac:dyDescent="0.2">
      <c r="B60" s="248"/>
      <c r="C60" s="375" t="s">
        <v>395</v>
      </c>
      <c r="D60" s="291">
        <v>156</v>
      </c>
      <c r="E60" s="355">
        <v>0</v>
      </c>
      <c r="F60" s="356"/>
      <c r="G60" s="355">
        <v>0</v>
      </c>
      <c r="H60" s="356"/>
      <c r="I60" s="355">
        <v>0</v>
      </c>
      <c r="J60" s="356"/>
      <c r="K60" s="355">
        <v>0</v>
      </c>
      <c r="L60" s="356"/>
      <c r="M60" s="355">
        <v>0</v>
      </c>
      <c r="N60" s="356"/>
      <c r="O60" s="355">
        <v>0</v>
      </c>
      <c r="P60" s="356"/>
      <c r="Q60" s="355">
        <v>0</v>
      </c>
      <c r="R60" s="356"/>
      <c r="S60" s="349">
        <v>0</v>
      </c>
      <c r="T60" s="350"/>
      <c r="U60" s="248"/>
      <c r="W60" s="324"/>
      <c r="X60" s="324"/>
      <c r="Y60" s="324"/>
      <c r="Z60" s="324"/>
      <c r="AA60" s="324"/>
      <c r="AB60" s="324"/>
      <c r="AC60" s="324"/>
    </row>
    <row r="61" spans="2:30" x14ac:dyDescent="0.2">
      <c r="B61" s="248"/>
      <c r="C61" s="375" t="s">
        <v>368</v>
      </c>
      <c r="D61" s="291">
        <v>157</v>
      </c>
      <c r="E61" s="355">
        <v>0</v>
      </c>
      <c r="F61" s="356"/>
      <c r="G61" s="355">
        <v>0</v>
      </c>
      <c r="H61" s="356"/>
      <c r="I61" s="355">
        <v>0</v>
      </c>
      <c r="J61" s="356"/>
      <c r="K61" s="355">
        <v>0</v>
      </c>
      <c r="L61" s="356"/>
      <c r="M61" s="355">
        <v>0</v>
      </c>
      <c r="N61" s="356"/>
      <c r="O61" s="355">
        <v>0</v>
      </c>
      <c r="P61" s="356"/>
      <c r="Q61" s="355">
        <v>0</v>
      </c>
      <c r="R61" s="356"/>
      <c r="S61" s="349">
        <v>0</v>
      </c>
      <c r="T61" s="350"/>
      <c r="U61" s="248"/>
      <c r="W61" s="324"/>
      <c r="X61" s="324"/>
      <c r="Y61" s="324"/>
      <c r="Z61" s="324"/>
      <c r="AA61" s="324"/>
      <c r="AB61" s="324"/>
      <c r="AC61" s="324"/>
    </row>
    <row r="62" spans="2:30" x14ac:dyDescent="0.2">
      <c r="B62" s="248"/>
      <c r="C62" s="375" t="s">
        <v>370</v>
      </c>
      <c r="D62" s="291">
        <v>158</v>
      </c>
      <c r="E62" s="355">
        <v>0</v>
      </c>
      <c r="F62" s="356"/>
      <c r="G62" s="355">
        <v>0</v>
      </c>
      <c r="H62" s="356"/>
      <c r="I62" s="355">
        <v>0</v>
      </c>
      <c r="J62" s="356"/>
      <c r="K62" s="355">
        <v>0</v>
      </c>
      <c r="L62" s="356"/>
      <c r="M62" s="355">
        <v>0</v>
      </c>
      <c r="N62" s="356"/>
      <c r="O62" s="355">
        <v>0</v>
      </c>
      <c r="P62" s="356"/>
      <c r="Q62" s="355">
        <v>0</v>
      </c>
      <c r="R62" s="356"/>
      <c r="S62" s="349">
        <v>0</v>
      </c>
      <c r="T62" s="350"/>
      <c r="U62" s="248"/>
      <c r="W62" s="378" t="str">
        <f>IF(SUM(X67:X68)=SUM(Z67:Z68)," ","ВНИМАНИЕ: проверять правильность выполнения условий необходимо только после полного заполнения формы.")</f>
        <v xml:space="preserve"> </v>
      </c>
      <c r="X62" s="378"/>
      <c r="Y62" s="378"/>
      <c r="Z62" s="378"/>
      <c r="AA62" s="378"/>
      <c r="AB62" s="378"/>
      <c r="AC62" s="378"/>
    </row>
    <row r="63" spans="2:30" x14ac:dyDescent="0.2">
      <c r="B63" s="248"/>
      <c r="C63" s="375" t="s">
        <v>396</v>
      </c>
      <c r="D63" s="291">
        <v>159</v>
      </c>
      <c r="E63" s="355">
        <v>0</v>
      </c>
      <c r="F63" s="356"/>
      <c r="G63" s="355">
        <v>0</v>
      </c>
      <c r="H63" s="356"/>
      <c r="I63" s="355">
        <v>0</v>
      </c>
      <c r="J63" s="356"/>
      <c r="K63" s="355">
        <v>0</v>
      </c>
      <c r="L63" s="356"/>
      <c r="M63" s="355">
        <v>0</v>
      </c>
      <c r="N63" s="356"/>
      <c r="O63" s="355">
        <v>0</v>
      </c>
      <c r="P63" s="356"/>
      <c r="Q63" s="355">
        <v>0</v>
      </c>
      <c r="R63" s="356"/>
      <c r="S63" s="349">
        <v>0</v>
      </c>
      <c r="T63" s="350"/>
      <c r="U63" s="248"/>
      <c r="W63" s="378"/>
      <c r="X63" s="378"/>
      <c r="Y63" s="378"/>
      <c r="Z63" s="378"/>
      <c r="AA63" s="378"/>
      <c r="AB63" s="378"/>
      <c r="AC63" s="378"/>
    </row>
    <row r="64" spans="2:30" ht="27.75" customHeight="1" x14ac:dyDescent="0.2">
      <c r="B64" s="248"/>
      <c r="C64" s="354" t="s">
        <v>373</v>
      </c>
      <c r="D64" s="291">
        <v>160</v>
      </c>
      <c r="E64" s="360">
        <v>0</v>
      </c>
      <c r="F64" s="361"/>
      <c r="G64" s="360">
        <v>0</v>
      </c>
      <c r="H64" s="361"/>
      <c r="I64" s="360">
        <v>0</v>
      </c>
      <c r="J64" s="361"/>
      <c r="K64" s="360">
        <v>0</v>
      </c>
      <c r="L64" s="361"/>
      <c r="M64" s="360">
        <v>0</v>
      </c>
      <c r="N64" s="361"/>
      <c r="O64" s="360">
        <v>0</v>
      </c>
      <c r="P64" s="361"/>
      <c r="Q64" s="360">
        <v>0</v>
      </c>
      <c r="R64" s="361"/>
      <c r="S64" s="379">
        <v>0</v>
      </c>
      <c r="T64" s="380"/>
      <c r="U64" s="248"/>
      <c r="W64" s="381" t="str">
        <f>IF(SUM(X67:X68)=SUM(Z67:Z68)," ","Если ячейки окрасились в серый цвет, это означает, что данные Отчета об изменении капитала не равны данным Отчета о прибылях и убытках.")</f>
        <v xml:space="preserve"> </v>
      </c>
      <c r="X64" s="381"/>
      <c r="Y64" s="381"/>
      <c r="Z64" s="381"/>
      <c r="AA64" s="381"/>
      <c r="AB64" s="381"/>
      <c r="AC64" s="381"/>
    </row>
    <row r="65" spans="2:31" ht="13.5" customHeight="1" x14ac:dyDescent="0.2">
      <c r="B65" s="248"/>
      <c r="C65" s="343" t="s">
        <v>355</v>
      </c>
      <c r="D65" s="344"/>
      <c r="E65" s="379"/>
      <c r="F65" s="380"/>
      <c r="G65" s="379"/>
      <c r="H65" s="380"/>
      <c r="I65" s="379"/>
      <c r="J65" s="380"/>
      <c r="K65" s="379"/>
      <c r="L65" s="380"/>
      <c r="M65" s="379"/>
      <c r="N65" s="380"/>
      <c r="O65" s="379"/>
      <c r="P65" s="380"/>
      <c r="Q65" s="379"/>
      <c r="R65" s="380"/>
      <c r="S65" s="379"/>
      <c r="T65" s="380"/>
      <c r="U65" s="248"/>
      <c r="W65" s="381"/>
      <c r="X65" s="381"/>
      <c r="Y65" s="381"/>
      <c r="Z65" s="381"/>
      <c r="AA65" s="381"/>
      <c r="AB65" s="381"/>
      <c r="AC65" s="381"/>
    </row>
    <row r="66" spans="2:31" ht="15.75" customHeight="1" x14ac:dyDescent="0.2">
      <c r="B66" s="248"/>
      <c r="C66" s="367" t="s">
        <v>374</v>
      </c>
      <c r="D66" s="287">
        <v>161</v>
      </c>
      <c r="E66" s="382">
        <v>0</v>
      </c>
      <c r="F66" s="383"/>
      <c r="G66" s="382">
        <v>0</v>
      </c>
      <c r="H66" s="383"/>
      <c r="I66" s="382">
        <v>0</v>
      </c>
      <c r="J66" s="383"/>
      <c r="K66" s="382">
        <v>0</v>
      </c>
      <c r="L66" s="383"/>
      <c r="M66" s="382">
        <v>0</v>
      </c>
      <c r="N66" s="383"/>
      <c r="O66" s="382">
        <v>0</v>
      </c>
      <c r="P66" s="383"/>
      <c r="Q66" s="382">
        <v>0</v>
      </c>
      <c r="R66" s="383"/>
      <c r="S66" s="384">
        <v>0</v>
      </c>
      <c r="T66" s="385"/>
      <c r="U66" s="248"/>
      <c r="W66" s="381"/>
      <c r="X66" s="381"/>
      <c r="Y66" s="381"/>
      <c r="Z66" s="381"/>
      <c r="AA66" s="381"/>
      <c r="AB66" s="381"/>
      <c r="AC66" s="381"/>
    </row>
    <row r="67" spans="2:31" x14ac:dyDescent="0.2">
      <c r="B67" s="248"/>
      <c r="C67" s="375" t="s">
        <v>358</v>
      </c>
      <c r="D67" s="291">
        <v>162</v>
      </c>
      <c r="E67" s="386">
        <v>0</v>
      </c>
      <c r="F67" s="387"/>
      <c r="G67" s="386">
        <v>0</v>
      </c>
      <c r="H67" s="387"/>
      <c r="I67" s="386">
        <v>0</v>
      </c>
      <c r="J67" s="387"/>
      <c r="K67" s="386">
        <v>0</v>
      </c>
      <c r="L67" s="387"/>
      <c r="M67" s="386">
        <v>0</v>
      </c>
      <c r="N67" s="387"/>
      <c r="O67" s="386">
        <v>0</v>
      </c>
      <c r="P67" s="387"/>
      <c r="Q67" s="386">
        <v>0</v>
      </c>
      <c r="R67" s="387"/>
      <c r="S67" s="379">
        <v>0</v>
      </c>
      <c r="T67" s="380"/>
      <c r="U67" s="248"/>
      <c r="W67" s="388" t="s">
        <v>397</v>
      </c>
      <c r="X67" s="389">
        <f>'[5]прил 2'!J55</f>
        <v>0</v>
      </c>
      <c r="Y67" s="393" t="s">
        <v>376</v>
      </c>
      <c r="Z67" s="389">
        <f>M56-M67</f>
        <v>0</v>
      </c>
      <c r="AA67" s="388" t="s">
        <v>398</v>
      </c>
      <c r="AB67" s="388"/>
      <c r="AC67" s="324"/>
    </row>
    <row r="68" spans="2:31" ht="40.5" x14ac:dyDescent="0.2">
      <c r="B68" s="248"/>
      <c r="C68" s="375" t="s">
        <v>378</v>
      </c>
      <c r="D68" s="291">
        <v>163</v>
      </c>
      <c r="E68" s="386">
        <v>0</v>
      </c>
      <c r="F68" s="387"/>
      <c r="G68" s="386">
        <v>0</v>
      </c>
      <c r="H68" s="387"/>
      <c r="I68" s="386">
        <v>0</v>
      </c>
      <c r="J68" s="387"/>
      <c r="K68" s="386">
        <v>0</v>
      </c>
      <c r="L68" s="387"/>
      <c r="M68" s="386">
        <v>0</v>
      </c>
      <c r="N68" s="387"/>
      <c r="O68" s="386">
        <v>0</v>
      </c>
      <c r="P68" s="387"/>
      <c r="Q68" s="386">
        <v>0</v>
      </c>
      <c r="R68" s="387"/>
      <c r="S68" s="379">
        <v>0</v>
      </c>
      <c r="T68" s="380"/>
      <c r="U68" s="248"/>
      <c r="W68" s="388" t="s">
        <v>399</v>
      </c>
      <c r="X68" s="389">
        <f>'[5]прил 2'!J56</f>
        <v>0</v>
      </c>
      <c r="Y68" s="393" t="s">
        <v>376</v>
      </c>
      <c r="Z68" s="389">
        <f>S57-S68</f>
        <v>0</v>
      </c>
      <c r="AA68" s="388" t="s">
        <v>400</v>
      </c>
      <c r="AB68" s="388"/>
      <c r="AC68" s="324"/>
    </row>
    <row r="69" spans="2:31" ht="27" x14ac:dyDescent="0.2">
      <c r="B69" s="248"/>
      <c r="C69" s="375" t="s">
        <v>381</v>
      </c>
      <c r="D69" s="291">
        <v>164</v>
      </c>
      <c r="E69" s="386">
        <v>0</v>
      </c>
      <c r="F69" s="387"/>
      <c r="G69" s="386">
        <v>0</v>
      </c>
      <c r="H69" s="387"/>
      <c r="I69" s="386">
        <v>0</v>
      </c>
      <c r="J69" s="387"/>
      <c r="K69" s="386">
        <v>0</v>
      </c>
      <c r="L69" s="387"/>
      <c r="M69" s="386">
        <v>0</v>
      </c>
      <c r="N69" s="387"/>
      <c r="O69" s="386">
        <v>0</v>
      </c>
      <c r="P69" s="387"/>
      <c r="Q69" s="386">
        <v>0</v>
      </c>
      <c r="R69" s="387"/>
      <c r="S69" s="379">
        <v>0</v>
      </c>
      <c r="T69" s="380"/>
      <c r="U69" s="248"/>
      <c r="W69" s="324"/>
      <c r="X69" s="324"/>
      <c r="Y69" s="324"/>
      <c r="Z69" s="324"/>
      <c r="AA69" s="324"/>
      <c r="AB69" s="324"/>
      <c r="AC69" s="324"/>
    </row>
    <row r="70" spans="2:31" ht="27" x14ac:dyDescent="0.2">
      <c r="B70" s="248"/>
      <c r="C70" s="375" t="s">
        <v>382</v>
      </c>
      <c r="D70" s="291">
        <v>165</v>
      </c>
      <c r="E70" s="386">
        <v>0</v>
      </c>
      <c r="F70" s="387"/>
      <c r="G70" s="386">
        <v>0</v>
      </c>
      <c r="H70" s="387"/>
      <c r="I70" s="386">
        <v>0</v>
      </c>
      <c r="J70" s="387"/>
      <c r="K70" s="386">
        <v>0</v>
      </c>
      <c r="L70" s="387"/>
      <c r="M70" s="386">
        <v>0</v>
      </c>
      <c r="N70" s="387"/>
      <c r="O70" s="386">
        <v>0</v>
      </c>
      <c r="P70" s="387"/>
      <c r="Q70" s="386">
        <v>0</v>
      </c>
      <c r="R70" s="387"/>
      <c r="S70" s="379">
        <v>0</v>
      </c>
      <c r="T70" s="380"/>
      <c r="U70" s="248"/>
      <c r="W70" s="378" t="str">
        <f>IF(SUM(AD72:AD84)=SUM(E78:R78)," ","ВНИМАНИЕ: проверять правильность выполнения условий необходимо только после полного заполнения формы.")</f>
        <v xml:space="preserve"> </v>
      </c>
      <c r="X70" s="378"/>
      <c r="Y70" s="378"/>
      <c r="Z70" s="378"/>
      <c r="AA70" s="378"/>
      <c r="AB70" s="378"/>
      <c r="AC70" s="324"/>
    </row>
    <row r="71" spans="2:31" ht="40.5" customHeight="1" x14ac:dyDescent="0.2">
      <c r="B71" s="248"/>
      <c r="C71" s="375" t="s">
        <v>383</v>
      </c>
      <c r="D71" s="291">
        <v>166</v>
      </c>
      <c r="E71" s="386">
        <v>0</v>
      </c>
      <c r="F71" s="387"/>
      <c r="G71" s="386">
        <v>0</v>
      </c>
      <c r="H71" s="387"/>
      <c r="I71" s="386">
        <v>0</v>
      </c>
      <c r="J71" s="387"/>
      <c r="K71" s="386">
        <v>0</v>
      </c>
      <c r="L71" s="387"/>
      <c r="M71" s="386">
        <v>0</v>
      </c>
      <c r="N71" s="387"/>
      <c r="O71" s="386">
        <v>0</v>
      </c>
      <c r="P71" s="387"/>
      <c r="Q71" s="386">
        <v>0</v>
      </c>
      <c r="R71" s="387"/>
      <c r="S71" s="379">
        <v>0</v>
      </c>
      <c r="T71" s="380"/>
      <c r="U71" s="248"/>
      <c r="W71" s="381" t="str">
        <f>IF(SUM(AD72:AD84)=SUM(E78:R78)," ","Если ячейки окрасились в серый цвет, это означает, что данные Отчета об изменении капитала не равны данным Бухгалтерского баланса.")</f>
        <v xml:space="preserve"> </v>
      </c>
      <c r="X71" s="381"/>
      <c r="Y71" s="381"/>
      <c r="Z71" s="381"/>
      <c r="AA71" s="381"/>
      <c r="AB71" s="381"/>
      <c r="AC71" s="324"/>
    </row>
    <row r="72" spans="2:31" x14ac:dyDescent="0.2">
      <c r="B72" s="248"/>
      <c r="C72" s="375" t="s">
        <v>368</v>
      </c>
      <c r="D72" s="291">
        <v>167</v>
      </c>
      <c r="E72" s="386">
        <v>0</v>
      </c>
      <c r="F72" s="387"/>
      <c r="G72" s="386">
        <v>0</v>
      </c>
      <c r="H72" s="387"/>
      <c r="I72" s="386">
        <v>0</v>
      </c>
      <c r="J72" s="387"/>
      <c r="K72" s="386">
        <v>0</v>
      </c>
      <c r="L72" s="387"/>
      <c r="M72" s="386">
        <v>0</v>
      </c>
      <c r="N72" s="387"/>
      <c r="O72" s="386">
        <v>0</v>
      </c>
      <c r="P72" s="387"/>
      <c r="Q72" s="386">
        <v>0</v>
      </c>
      <c r="R72" s="387"/>
      <c r="S72" s="379">
        <v>0</v>
      </c>
      <c r="T72" s="380"/>
      <c r="U72" s="248"/>
      <c r="W72" s="391" t="str">
        <f>IF(E78=AD72," ",IF(E78&lt;AD72,CONCATENATE("Данные стр.140-190 гр.3 превышают на ",AC72," данные в стр.200 гр.3. Необходимо проверить заполнение строк стр.140-190."),CONCATENATE("Данные стр.140-190 гр.3 меньше на ",AC72," данных в стр.140 гр.3. Необходимо проверить заполнение строк стр.140-190.")))</f>
        <v xml:space="preserve"> </v>
      </c>
      <c r="X72" s="391"/>
      <c r="Y72" s="391"/>
      <c r="Z72" s="391"/>
      <c r="AA72" s="391"/>
      <c r="AB72" s="391"/>
      <c r="AC72" s="389">
        <f>ABS(E78-AD72)</f>
        <v>0</v>
      </c>
      <c r="AD72" s="389">
        <f>E51+E53-E64+E75+E76+E77</f>
        <v>96</v>
      </c>
      <c r="AE72" s="256">
        <v>3</v>
      </c>
    </row>
    <row r="73" spans="2:31" x14ac:dyDescent="0.2">
      <c r="B73" s="248"/>
      <c r="C73" s="375" t="s">
        <v>370</v>
      </c>
      <c r="D73" s="291">
        <v>168</v>
      </c>
      <c r="E73" s="386">
        <v>0</v>
      </c>
      <c r="F73" s="387"/>
      <c r="G73" s="386">
        <v>0</v>
      </c>
      <c r="H73" s="387"/>
      <c r="I73" s="386">
        <v>0</v>
      </c>
      <c r="J73" s="387"/>
      <c r="K73" s="386">
        <v>0</v>
      </c>
      <c r="L73" s="387"/>
      <c r="M73" s="386">
        <v>0</v>
      </c>
      <c r="N73" s="387"/>
      <c r="O73" s="386">
        <v>0</v>
      </c>
      <c r="P73" s="387"/>
      <c r="Q73" s="386">
        <v>0</v>
      </c>
      <c r="R73" s="387"/>
      <c r="S73" s="379">
        <v>0</v>
      </c>
      <c r="T73" s="380"/>
      <c r="U73" s="248"/>
      <c r="W73" s="391"/>
      <c r="X73" s="391"/>
      <c r="Y73" s="391"/>
      <c r="Z73" s="391"/>
      <c r="AA73" s="391"/>
      <c r="AB73" s="391"/>
      <c r="AC73" s="324"/>
    </row>
    <row r="74" spans="2:31" ht="13.5" customHeight="1" x14ac:dyDescent="0.2">
      <c r="B74" s="248"/>
      <c r="C74" s="375" t="s">
        <v>370</v>
      </c>
      <c r="D74" s="291">
        <v>169</v>
      </c>
      <c r="E74" s="386">
        <v>0</v>
      </c>
      <c r="F74" s="387"/>
      <c r="G74" s="386">
        <v>0</v>
      </c>
      <c r="H74" s="387"/>
      <c r="I74" s="386">
        <v>0</v>
      </c>
      <c r="J74" s="387"/>
      <c r="K74" s="386">
        <v>0</v>
      </c>
      <c r="L74" s="387"/>
      <c r="M74" s="386">
        <v>0</v>
      </c>
      <c r="N74" s="387"/>
      <c r="O74" s="386">
        <v>0</v>
      </c>
      <c r="P74" s="387"/>
      <c r="Q74" s="386">
        <v>0</v>
      </c>
      <c r="R74" s="387"/>
      <c r="S74" s="379">
        <v>0</v>
      </c>
      <c r="T74" s="380"/>
      <c r="U74" s="248"/>
      <c r="W74" s="391" t="str">
        <f>IF(G78=AD74," ",IF(G78&lt;AD74,CONCATENATE("Данные стр.140-190 гр.4 превышают на ",AC74," данные в стр.200 гр.4. Необходимо проверить заполнение строк стр.140-190."),CONCATENATE("Данные стр.140-190 гр.4 меньше на ",AC74," данных в стр.140 гр.4. Необходимо проверить заполнение строк стр.140-190.")))</f>
        <v xml:space="preserve"> </v>
      </c>
      <c r="X74" s="391"/>
      <c r="Y74" s="391"/>
      <c r="Z74" s="391"/>
      <c r="AA74" s="391"/>
      <c r="AB74" s="391"/>
      <c r="AC74" s="389">
        <f>ABS(G78-AD74)</f>
        <v>0</v>
      </c>
      <c r="AD74" s="389">
        <f>G51+G53-G64+G75+G76+G77</f>
        <v>0</v>
      </c>
      <c r="AE74" s="256">
        <v>4</v>
      </c>
    </row>
    <row r="75" spans="2:31" ht="15" customHeight="1" x14ac:dyDescent="0.2">
      <c r="B75" s="248"/>
      <c r="C75" s="354" t="s">
        <v>389</v>
      </c>
      <c r="D75" s="291">
        <v>170</v>
      </c>
      <c r="E75" s="355">
        <v>0</v>
      </c>
      <c r="F75" s="356"/>
      <c r="G75" s="355">
        <v>0</v>
      </c>
      <c r="H75" s="356"/>
      <c r="I75" s="355">
        <v>0</v>
      </c>
      <c r="J75" s="356"/>
      <c r="K75" s="355">
        <v>0</v>
      </c>
      <c r="L75" s="356"/>
      <c r="M75" s="355">
        <v>0</v>
      </c>
      <c r="N75" s="356"/>
      <c r="O75" s="355">
        <v>0</v>
      </c>
      <c r="P75" s="356"/>
      <c r="Q75" s="355">
        <v>0</v>
      </c>
      <c r="R75" s="356"/>
      <c r="S75" s="349">
        <v>0</v>
      </c>
      <c r="T75" s="350"/>
      <c r="U75" s="248"/>
      <c r="W75" s="391"/>
      <c r="X75" s="391"/>
      <c r="Y75" s="391"/>
      <c r="Z75" s="391"/>
      <c r="AA75" s="391"/>
      <c r="AB75" s="391"/>
      <c r="AC75" s="324"/>
    </row>
    <row r="76" spans="2:31" ht="13.5" customHeight="1" x14ac:dyDescent="0.2">
      <c r="B76" s="248"/>
      <c r="C76" s="354" t="s">
        <v>390</v>
      </c>
      <c r="D76" s="291">
        <v>180</v>
      </c>
      <c r="E76" s="355">
        <v>0</v>
      </c>
      <c r="F76" s="356"/>
      <c r="G76" s="355">
        <v>0</v>
      </c>
      <c r="H76" s="356"/>
      <c r="I76" s="355">
        <v>0</v>
      </c>
      <c r="J76" s="356"/>
      <c r="K76" s="355">
        <v>0</v>
      </c>
      <c r="L76" s="356"/>
      <c r="M76" s="355">
        <v>0</v>
      </c>
      <c r="N76" s="356"/>
      <c r="O76" s="355">
        <v>0</v>
      </c>
      <c r="P76" s="356"/>
      <c r="Q76" s="355">
        <v>0</v>
      </c>
      <c r="R76" s="356"/>
      <c r="S76" s="349">
        <v>0</v>
      </c>
      <c r="T76" s="350"/>
      <c r="U76" s="248"/>
      <c r="W76" s="391" t="str">
        <f>IF(I78=AD76," ",IF(I78&lt;AD76,CONCATENATE("Данные стр.140-190 гр.5 превышают на ",AC76," данные в стр.200 гр.5. Необходимо проверить заполнение строк стр.140-190."),CONCATENATE("Данные стр.140-190 гр.5 меньше на ",AC76," данных в стр.140 гр.5. Необходимо проверить заполнение строк стр.140-190.")))</f>
        <v xml:space="preserve"> </v>
      </c>
      <c r="X76" s="391"/>
      <c r="Y76" s="391"/>
      <c r="Z76" s="391"/>
      <c r="AA76" s="391"/>
      <c r="AB76" s="391"/>
      <c r="AC76" s="389">
        <f>ABS(I78-AD76)</f>
        <v>0</v>
      </c>
      <c r="AD76" s="389">
        <f>I51+I53-I64+I75+I76+I77</f>
        <v>0</v>
      </c>
      <c r="AE76" s="256">
        <v>5</v>
      </c>
    </row>
    <row r="77" spans="2:31" x14ac:dyDescent="0.2">
      <c r="B77" s="248"/>
      <c r="C77" s="354" t="s">
        <v>391</v>
      </c>
      <c r="D77" s="291">
        <v>190</v>
      </c>
      <c r="E77" s="355">
        <v>0</v>
      </c>
      <c r="F77" s="356"/>
      <c r="G77" s="355">
        <v>0</v>
      </c>
      <c r="H77" s="356"/>
      <c r="I77" s="355">
        <v>0</v>
      </c>
      <c r="J77" s="356"/>
      <c r="K77" s="355">
        <v>0</v>
      </c>
      <c r="L77" s="356"/>
      <c r="M77" s="355">
        <v>0</v>
      </c>
      <c r="N77" s="356"/>
      <c r="O77" s="355">
        <v>0</v>
      </c>
      <c r="P77" s="356"/>
      <c r="Q77" s="355">
        <v>0</v>
      </c>
      <c r="R77" s="356"/>
      <c r="S77" s="349">
        <v>0</v>
      </c>
      <c r="T77" s="350"/>
      <c r="U77" s="248"/>
      <c r="W77" s="391"/>
      <c r="X77" s="391"/>
      <c r="Y77" s="391"/>
      <c r="Z77" s="391"/>
      <c r="AA77" s="391"/>
      <c r="AB77" s="391"/>
      <c r="AC77" s="324"/>
    </row>
    <row r="78" spans="2:31" ht="13.5" customHeight="1" x14ac:dyDescent="0.2">
      <c r="B78" s="248"/>
      <c r="C78" s="354" t="s">
        <v>401</v>
      </c>
      <c r="D78" s="291">
        <v>200</v>
      </c>
      <c r="E78" s="394">
        <v>96</v>
      </c>
      <c r="F78" s="394"/>
      <c r="G78" s="395">
        <v>0</v>
      </c>
      <c r="H78" s="395"/>
      <c r="I78" s="395">
        <v>0</v>
      </c>
      <c r="J78" s="395"/>
      <c r="K78" s="394">
        <v>2</v>
      </c>
      <c r="L78" s="394"/>
      <c r="M78" s="394">
        <v>1</v>
      </c>
      <c r="N78" s="394"/>
      <c r="O78" s="394">
        <v>673</v>
      </c>
      <c r="P78" s="394"/>
      <c r="Q78" s="358">
        <v>0</v>
      </c>
      <c r="R78" s="359"/>
      <c r="S78" s="358">
        <v>772</v>
      </c>
      <c r="T78" s="359"/>
      <c r="U78" s="248"/>
      <c r="W78" s="391" t="str">
        <f>IF(K78=AD78," ",IF(K78&lt;AD78,CONCATENATE("Данные стр.140-190 гр.6 превышают на ",AC78," данные в стр.200 гр.6. Необходимо проверить заполнение строк стр.140-190."),CONCATENATE("Данные стр.140-190 гр.6 меньше на ",AC78," данных в стр.140 гр.6. Необходимо проверить заполнение строк стр.140-190.")))</f>
        <v xml:space="preserve"> </v>
      </c>
      <c r="X78" s="391"/>
      <c r="Y78" s="391"/>
      <c r="Z78" s="391"/>
      <c r="AA78" s="391"/>
      <c r="AB78" s="391"/>
      <c r="AC78" s="389">
        <f>ABS(K78-AD78)</f>
        <v>0</v>
      </c>
      <c r="AD78" s="389">
        <f>K51+K53-K64+K75+K76+K77</f>
        <v>2</v>
      </c>
      <c r="AE78" s="256">
        <v>6</v>
      </c>
    </row>
    <row r="79" spans="2:31" x14ac:dyDescent="0.2">
      <c r="B79" s="248"/>
      <c r="C79" s="248"/>
      <c r="D79" s="248"/>
      <c r="E79" s="396"/>
      <c r="F79" s="396"/>
      <c r="G79" s="396"/>
      <c r="H79" s="396"/>
      <c r="I79" s="396"/>
      <c r="J79" s="396"/>
      <c r="K79" s="396"/>
      <c r="L79" s="396"/>
      <c r="M79" s="396"/>
      <c r="N79" s="396"/>
      <c r="O79" s="396"/>
      <c r="P79" s="396"/>
      <c r="Q79" s="396"/>
      <c r="R79" s="396"/>
      <c r="S79" s="396"/>
      <c r="T79" s="396"/>
      <c r="U79" s="248"/>
      <c r="W79" s="391"/>
      <c r="X79" s="391"/>
      <c r="Y79" s="391"/>
      <c r="Z79" s="391"/>
      <c r="AA79" s="391"/>
      <c r="AB79" s="391"/>
      <c r="AC79" s="324"/>
    </row>
    <row r="80" spans="2:31" ht="13.5" customHeight="1" x14ac:dyDescent="0.2">
      <c r="B80" s="248"/>
      <c r="C80" s="397" t="s">
        <v>72</v>
      </c>
      <c r="D80" s="397"/>
      <c r="E80" s="249"/>
      <c r="F80" s="398"/>
      <c r="G80" s="398"/>
      <c r="H80" s="398"/>
      <c r="I80" s="398"/>
      <c r="J80" s="248"/>
      <c r="K80" s="398" t="s">
        <v>286</v>
      </c>
      <c r="L80" s="398"/>
      <c r="M80" s="398"/>
      <c r="N80" s="398"/>
      <c r="O80" s="398"/>
      <c r="P80" s="398"/>
      <c r="Q80" s="248"/>
      <c r="R80" s="248"/>
      <c r="S80" s="248"/>
      <c r="T80" s="248"/>
      <c r="U80" s="248"/>
      <c r="W80" s="391" t="str">
        <f>IF(M78=AD80," ",IF(M78&lt;AD80,CONCATENATE("Данные стр.140-190 гр.7 превышают на ",AC80," данные в стр.200 гр.7. Необходимо проверить заполнение строк стр.140-190."),CONCATENATE("Данные стр.140-190 гр.7 меньше на ",AC80," данных в стр.140 гр.7. Необходимо проверить заполнение строк стр.140-190.")))</f>
        <v xml:space="preserve"> </v>
      </c>
      <c r="X80" s="391"/>
      <c r="Y80" s="391"/>
      <c r="Z80" s="391"/>
      <c r="AA80" s="391"/>
      <c r="AB80" s="391"/>
      <c r="AC80" s="389">
        <f>ABS(M78-AD80)</f>
        <v>0</v>
      </c>
      <c r="AD80" s="389">
        <f>M51+M53-M64+M75+M76+M77</f>
        <v>1</v>
      </c>
      <c r="AE80" s="256">
        <v>7</v>
      </c>
    </row>
    <row r="81" spans="2:31" s="241" customFormat="1" ht="12" customHeight="1" x14ac:dyDescent="0.2">
      <c r="B81" s="237"/>
      <c r="C81" s="238" t="s">
        <v>287</v>
      </c>
      <c r="D81" s="238"/>
      <c r="E81" s="238"/>
      <c r="F81" s="399" t="s">
        <v>73</v>
      </c>
      <c r="G81" s="399"/>
      <c r="H81" s="399"/>
      <c r="I81" s="399"/>
      <c r="J81" s="237"/>
      <c r="K81" s="239" t="s">
        <v>288</v>
      </c>
      <c r="L81" s="239"/>
      <c r="M81" s="239"/>
      <c r="N81" s="239"/>
      <c r="O81" s="239"/>
      <c r="P81" s="239"/>
      <c r="Q81" s="237"/>
      <c r="R81" s="237"/>
      <c r="S81" s="237"/>
      <c r="T81" s="237"/>
      <c r="U81" s="237"/>
      <c r="W81" s="391"/>
      <c r="X81" s="391"/>
      <c r="Y81" s="391"/>
      <c r="Z81" s="391"/>
      <c r="AA81" s="391"/>
      <c r="AB81" s="391"/>
      <c r="AC81" s="400"/>
    </row>
    <row r="82" spans="2:31" ht="13.5" customHeight="1" x14ac:dyDescent="0.2">
      <c r="B82" s="248"/>
      <c r="C82" s="397" t="s">
        <v>289</v>
      </c>
      <c r="D82" s="397"/>
      <c r="E82" s="249"/>
      <c r="F82" s="398"/>
      <c r="G82" s="398"/>
      <c r="H82" s="398"/>
      <c r="I82" s="398"/>
      <c r="J82" s="248"/>
      <c r="K82" s="398" t="s">
        <v>290</v>
      </c>
      <c r="L82" s="398"/>
      <c r="M82" s="398"/>
      <c r="N82" s="398"/>
      <c r="O82" s="398"/>
      <c r="P82" s="398"/>
      <c r="Q82" s="248"/>
      <c r="R82" s="248"/>
      <c r="S82" s="248"/>
      <c r="T82" s="248"/>
      <c r="U82" s="248"/>
      <c r="W82" s="391" t="str">
        <f>IF(O78=AD82," ",IF(O78&lt;AD82,CONCATENATE("Данные стр.140-190 гр.8 превышают на ",AC82," данные в стр.200 гр.8. Необходимо проверить заполнение строк стр.140-190."),CONCATENATE("Данные стр.140-190 гр.8 меньше на ",AC82," данных в стр.140 гр.8. Необходимо проверить заполнение строк стр.140-190.")))</f>
        <v xml:space="preserve"> </v>
      </c>
      <c r="X82" s="391"/>
      <c r="Y82" s="391"/>
      <c r="Z82" s="391"/>
      <c r="AA82" s="391"/>
      <c r="AB82" s="391"/>
      <c r="AC82" s="389">
        <f>ABS(O78-AD82)</f>
        <v>0</v>
      </c>
      <c r="AD82" s="389">
        <f>O51+O53-O64+O75+O76+O77</f>
        <v>673</v>
      </c>
      <c r="AE82" s="256">
        <v>8</v>
      </c>
    </row>
    <row r="83" spans="2:31" s="403" customFormat="1" ht="12" customHeight="1" x14ac:dyDescent="0.2">
      <c r="B83" s="401"/>
      <c r="C83" s="402"/>
      <c r="D83" s="402"/>
      <c r="E83" s="402"/>
      <c r="F83" s="399" t="s">
        <v>73</v>
      </c>
      <c r="G83" s="399"/>
      <c r="H83" s="399"/>
      <c r="I83" s="399"/>
      <c r="J83" s="401"/>
      <c r="K83" s="239" t="s">
        <v>288</v>
      </c>
      <c r="L83" s="239"/>
      <c r="M83" s="239"/>
      <c r="N83" s="239"/>
      <c r="O83" s="239"/>
      <c r="P83" s="239"/>
      <c r="Q83" s="401"/>
      <c r="R83" s="401"/>
      <c r="S83" s="401"/>
      <c r="T83" s="401"/>
      <c r="U83" s="401"/>
      <c r="W83" s="391"/>
      <c r="X83" s="391"/>
      <c r="Y83" s="391"/>
      <c r="Z83" s="391"/>
      <c r="AA83" s="391"/>
      <c r="AB83" s="391"/>
      <c r="AC83" s="404"/>
    </row>
    <row r="84" spans="2:31" ht="13.5" customHeight="1" x14ac:dyDescent="0.2">
      <c r="B84" s="248"/>
      <c r="C84" s="405">
        <v>43552</v>
      </c>
      <c r="D84" s="406"/>
      <c r="E84" s="248"/>
      <c r="F84" s="248"/>
      <c r="G84" s="248"/>
      <c r="H84" s="248"/>
      <c r="I84" s="248"/>
      <c r="J84" s="248"/>
      <c r="K84" s="248"/>
      <c r="L84" s="248"/>
      <c r="M84" s="248"/>
      <c r="N84" s="248"/>
      <c r="O84" s="248"/>
      <c r="P84" s="248"/>
      <c r="Q84" s="248"/>
      <c r="R84" s="248"/>
      <c r="S84" s="248"/>
      <c r="T84" s="248"/>
      <c r="U84" s="248"/>
      <c r="W84" s="391" t="str">
        <f>IF(Q78=AD84," ",IF(Q78&lt;AD84,CONCATENATE("Данные стр.140-190 гр.9 превышают на ",AC84," данные в стр.200 гр.9. Необходимо проверить заполнение строк стр.140-190."),CONCATENATE("Данные стр.140-190 гр.9 меньше на ",AC84," данных в стр.140 гр.9. Необходимо проверить заполнение строк стр.140-190.")))</f>
        <v xml:space="preserve"> </v>
      </c>
      <c r="X84" s="391"/>
      <c r="Y84" s="391"/>
      <c r="Z84" s="391"/>
      <c r="AA84" s="391"/>
      <c r="AB84" s="391"/>
      <c r="AC84" s="389">
        <f>ABS(Q78-AD84)</f>
        <v>0</v>
      </c>
      <c r="AD84" s="389">
        <f>Q51+Q53-Q64+Q75+Q76+Q77</f>
        <v>0</v>
      </c>
      <c r="AE84" s="256">
        <v>9</v>
      </c>
    </row>
    <row r="85" spans="2:31" x14ac:dyDescent="0.2">
      <c r="B85" s="248"/>
      <c r="C85" s="248"/>
      <c r="D85" s="248"/>
      <c r="E85" s="248"/>
      <c r="F85" s="248"/>
      <c r="G85" s="248"/>
      <c r="H85" s="248"/>
      <c r="I85" s="248"/>
      <c r="J85" s="248"/>
      <c r="K85" s="248"/>
      <c r="L85" s="248"/>
      <c r="M85" s="248"/>
      <c r="N85" s="248"/>
      <c r="O85" s="248"/>
      <c r="P85" s="248"/>
      <c r="Q85" s="248"/>
      <c r="R85" s="248"/>
      <c r="S85" s="248"/>
      <c r="T85" s="248"/>
      <c r="U85" s="248"/>
      <c r="W85" s="391"/>
      <c r="X85" s="391"/>
      <c r="Y85" s="391"/>
      <c r="Z85" s="391"/>
      <c r="AA85" s="391"/>
      <c r="AB85" s="391"/>
      <c r="AC85" s="324"/>
    </row>
    <row r="86" spans="2:31" ht="6" customHeight="1" x14ac:dyDescent="0.2">
      <c r="B86" s="248"/>
      <c r="C86" s="248"/>
      <c r="D86" s="248"/>
      <c r="E86" s="248"/>
      <c r="F86" s="248"/>
      <c r="G86" s="248"/>
      <c r="H86" s="248"/>
      <c r="I86" s="248"/>
      <c r="J86" s="248"/>
      <c r="K86" s="248"/>
      <c r="L86" s="248"/>
      <c r="M86" s="248"/>
      <c r="N86" s="248"/>
      <c r="O86" s="248"/>
      <c r="P86" s="248"/>
      <c r="Q86" s="248"/>
      <c r="R86" s="248"/>
      <c r="S86" s="248"/>
      <c r="T86" s="248"/>
      <c r="U86" s="248"/>
      <c r="W86" s="324"/>
      <c r="X86" s="324"/>
      <c r="Y86" s="324"/>
      <c r="Z86" s="324"/>
      <c r="AA86" s="324"/>
      <c r="AB86" s="324"/>
      <c r="AC86" s="324"/>
    </row>
    <row r="87" spans="2:31" x14ac:dyDescent="0.2">
      <c r="W87" s="324"/>
      <c r="X87" s="324"/>
      <c r="Y87" s="324"/>
      <c r="Z87" s="324"/>
      <c r="AA87" s="324"/>
      <c r="AB87" s="324"/>
      <c r="AC87" s="324"/>
    </row>
    <row r="88" spans="2:31" x14ac:dyDescent="0.2">
      <c r="W88" s="324"/>
      <c r="X88" s="324"/>
      <c r="Y88" s="324"/>
      <c r="Z88" s="324"/>
      <c r="AA88" s="324"/>
      <c r="AB88" s="324"/>
      <c r="AC88" s="324"/>
    </row>
    <row r="89" spans="2:31" x14ac:dyDescent="0.2">
      <c r="W89" s="324"/>
      <c r="X89" s="324"/>
      <c r="Y89" s="324"/>
      <c r="Z89" s="324"/>
      <c r="AA89" s="324"/>
      <c r="AB89" s="324"/>
      <c r="AC89" s="324"/>
    </row>
    <row r="90" spans="2:31" x14ac:dyDescent="0.2">
      <c r="W90" s="324"/>
      <c r="X90" s="324"/>
      <c r="Y90" s="324"/>
      <c r="Z90" s="324"/>
      <c r="AA90" s="324"/>
      <c r="AB90" s="324"/>
      <c r="AC90" s="324"/>
    </row>
    <row r="91" spans="2:31" x14ac:dyDescent="0.2">
      <c r="W91" s="324"/>
      <c r="X91" s="324"/>
      <c r="Y91" s="324"/>
      <c r="Z91" s="324"/>
      <c r="AA91" s="324"/>
      <c r="AB91" s="324"/>
      <c r="AC91" s="324"/>
    </row>
    <row r="92" spans="2:31" x14ac:dyDescent="0.2">
      <c r="W92" s="324"/>
      <c r="X92" s="324"/>
      <c r="Y92" s="324"/>
      <c r="Z92" s="324"/>
      <c r="AA92" s="324"/>
      <c r="AB92" s="324"/>
      <c r="AC92" s="324"/>
    </row>
    <row r="93" spans="2:31" x14ac:dyDescent="0.2">
      <c r="W93" s="324"/>
      <c r="X93" s="324"/>
      <c r="Y93" s="324"/>
      <c r="Z93" s="324"/>
      <c r="AA93" s="324"/>
      <c r="AB93" s="324"/>
      <c r="AC93" s="324"/>
    </row>
    <row r="94" spans="2:31" x14ac:dyDescent="0.2">
      <c r="W94" s="324"/>
      <c r="X94" s="324"/>
      <c r="Y94" s="324"/>
      <c r="Z94" s="324"/>
      <c r="AA94" s="324"/>
      <c r="AB94" s="324"/>
      <c r="AC94" s="324"/>
    </row>
    <row r="95" spans="2:31" x14ac:dyDescent="0.2">
      <c r="W95" s="324"/>
      <c r="X95" s="324"/>
      <c r="Y95" s="324"/>
      <c r="Z95" s="324"/>
      <c r="AA95" s="324"/>
      <c r="AB95" s="324"/>
      <c r="AC95" s="324"/>
    </row>
    <row r="96" spans="2:31" x14ac:dyDescent="0.2">
      <c r="W96" s="324"/>
      <c r="X96" s="324"/>
      <c r="Y96" s="324"/>
      <c r="Z96" s="324"/>
      <c r="AA96" s="324"/>
      <c r="AB96" s="324"/>
      <c r="AC96" s="324"/>
    </row>
    <row r="97" spans="23:29" x14ac:dyDescent="0.2">
      <c r="W97" s="324"/>
      <c r="X97" s="324"/>
      <c r="Y97" s="324"/>
      <c r="Z97" s="324"/>
      <c r="AA97" s="324"/>
      <c r="AB97" s="324"/>
      <c r="AC97" s="324"/>
    </row>
    <row r="98" spans="23:29" x14ac:dyDescent="0.2">
      <c r="W98" s="324"/>
      <c r="X98" s="324"/>
      <c r="Y98" s="324"/>
      <c r="Z98" s="324"/>
      <c r="AA98" s="324"/>
      <c r="AB98" s="324"/>
      <c r="AC98" s="324"/>
    </row>
    <row r="99" spans="23:29" x14ac:dyDescent="0.2">
      <c r="W99" s="324"/>
      <c r="X99" s="324"/>
      <c r="Y99" s="324"/>
      <c r="Z99" s="324"/>
      <c r="AA99" s="324"/>
      <c r="AB99" s="324"/>
      <c r="AC99" s="324"/>
    </row>
    <row r="100" spans="23:29" x14ac:dyDescent="0.2">
      <c r="W100" s="324"/>
      <c r="X100" s="324"/>
      <c r="Y100" s="324"/>
      <c r="Z100" s="324"/>
      <c r="AA100" s="324"/>
      <c r="AB100" s="324"/>
      <c r="AC100" s="324"/>
    </row>
    <row r="101" spans="23:29" x14ac:dyDescent="0.2">
      <c r="W101" s="324"/>
      <c r="X101" s="324"/>
      <c r="Y101" s="324"/>
      <c r="Z101" s="324"/>
      <c r="AA101" s="324"/>
      <c r="AB101" s="324"/>
      <c r="AC101" s="324"/>
    </row>
    <row r="102" spans="23:29" x14ac:dyDescent="0.2">
      <c r="W102" s="324"/>
      <c r="X102" s="324"/>
      <c r="Y102" s="324"/>
      <c r="Z102" s="324"/>
      <c r="AA102" s="324"/>
      <c r="AB102" s="324"/>
      <c r="AC102" s="324"/>
    </row>
    <row r="103" spans="23:29" x14ac:dyDescent="0.2">
      <c r="W103" s="324"/>
      <c r="X103" s="324"/>
      <c r="Y103" s="324"/>
      <c r="Z103" s="324"/>
      <c r="AA103" s="324"/>
      <c r="AB103" s="324"/>
      <c r="AC103" s="324"/>
    </row>
    <row r="104" spans="23:29" x14ac:dyDescent="0.2">
      <c r="W104" s="324"/>
      <c r="X104" s="324"/>
      <c r="Y104" s="324"/>
      <c r="Z104" s="324"/>
      <c r="AA104" s="324"/>
      <c r="AB104" s="324"/>
      <c r="AC104" s="324"/>
    </row>
    <row r="105" spans="23:29" x14ac:dyDescent="0.2">
      <c r="W105" s="324"/>
      <c r="X105" s="324"/>
      <c r="Y105" s="324"/>
      <c r="Z105" s="324"/>
      <c r="AA105" s="324"/>
      <c r="AB105" s="324"/>
      <c r="AC105" s="324"/>
    </row>
    <row r="106" spans="23:29" x14ac:dyDescent="0.2">
      <c r="W106" s="324"/>
      <c r="X106" s="324"/>
      <c r="Y106" s="324"/>
      <c r="Z106" s="324"/>
      <c r="AA106" s="324"/>
      <c r="AB106" s="324"/>
      <c r="AC106" s="324"/>
    </row>
    <row r="107" spans="23:29" x14ac:dyDescent="0.2">
      <c r="W107" s="324"/>
      <c r="X107" s="324"/>
      <c r="Y107" s="324"/>
      <c r="Z107" s="324"/>
      <c r="AA107" s="324"/>
      <c r="AB107" s="324"/>
      <c r="AC107" s="324"/>
    </row>
    <row r="108" spans="23:29" x14ac:dyDescent="0.2">
      <c r="W108" s="324"/>
      <c r="X108" s="324"/>
      <c r="Y108" s="324"/>
      <c r="Z108" s="324"/>
      <c r="AA108" s="324"/>
      <c r="AB108" s="324"/>
      <c r="AC108" s="324"/>
    </row>
    <row r="109" spans="23:29" x14ac:dyDescent="0.2">
      <c r="W109" s="324"/>
      <c r="X109" s="324"/>
      <c r="Y109" s="324"/>
      <c r="Z109" s="324"/>
      <c r="AA109" s="324"/>
      <c r="AB109" s="324"/>
      <c r="AC109" s="324"/>
    </row>
    <row r="110" spans="23:29" x14ac:dyDescent="0.2">
      <c r="W110" s="324"/>
      <c r="X110" s="324"/>
      <c r="Y110" s="324"/>
      <c r="Z110" s="324"/>
      <c r="AA110" s="324"/>
      <c r="AB110" s="324"/>
      <c r="AC110" s="324"/>
    </row>
    <row r="111" spans="23:29" x14ac:dyDescent="0.2">
      <c r="W111" s="324"/>
      <c r="X111" s="324"/>
      <c r="Y111" s="324"/>
      <c r="Z111" s="324"/>
      <c r="AA111" s="324"/>
      <c r="AB111" s="324"/>
      <c r="AC111" s="324"/>
    </row>
    <row r="112" spans="23:29" x14ac:dyDescent="0.2">
      <c r="W112" s="324"/>
      <c r="X112" s="324"/>
      <c r="Y112" s="324"/>
      <c r="Z112" s="324"/>
      <c r="AA112" s="324"/>
      <c r="AB112" s="324"/>
      <c r="AC112" s="324"/>
    </row>
  </sheetData>
  <mergeCells count="573">
    <mergeCell ref="W84:AB85"/>
    <mergeCell ref="C82:D82"/>
    <mergeCell ref="F82:I82"/>
    <mergeCell ref="K82:P82"/>
    <mergeCell ref="W82:AB83"/>
    <mergeCell ref="F83:I83"/>
    <mergeCell ref="K83:P83"/>
    <mergeCell ref="S79:T79"/>
    <mergeCell ref="C80:D80"/>
    <mergeCell ref="F80:I80"/>
    <mergeCell ref="K80:P80"/>
    <mergeCell ref="W80:AB81"/>
    <mergeCell ref="F81:I81"/>
    <mergeCell ref="K81:P81"/>
    <mergeCell ref="Q78:R78"/>
    <mergeCell ref="S78:T78"/>
    <mergeCell ref="W78:AB79"/>
    <mergeCell ref="E79:F79"/>
    <mergeCell ref="G79:H79"/>
    <mergeCell ref="I79:J79"/>
    <mergeCell ref="K79:L79"/>
    <mergeCell ref="M79:N79"/>
    <mergeCell ref="O79:P79"/>
    <mergeCell ref="Q79:R79"/>
    <mergeCell ref="E78:F78"/>
    <mergeCell ref="G78:H78"/>
    <mergeCell ref="I78:J78"/>
    <mergeCell ref="K78:L78"/>
    <mergeCell ref="M78:N78"/>
    <mergeCell ref="O78:P78"/>
    <mergeCell ref="W76:AB77"/>
    <mergeCell ref="E77:F77"/>
    <mergeCell ref="G77:H77"/>
    <mergeCell ref="I77:J77"/>
    <mergeCell ref="K77:L77"/>
    <mergeCell ref="M77:N77"/>
    <mergeCell ref="O77:P77"/>
    <mergeCell ref="Q77:R77"/>
    <mergeCell ref="S77:T77"/>
    <mergeCell ref="S75:T75"/>
    <mergeCell ref="E76:F76"/>
    <mergeCell ref="G76:H76"/>
    <mergeCell ref="I76:J76"/>
    <mergeCell ref="K76:L76"/>
    <mergeCell ref="M76:N76"/>
    <mergeCell ref="O76:P76"/>
    <mergeCell ref="Q76:R76"/>
    <mergeCell ref="S76:T76"/>
    <mergeCell ref="Q74:R74"/>
    <mergeCell ref="S74:T74"/>
    <mergeCell ref="W74:AB75"/>
    <mergeCell ref="E75:F75"/>
    <mergeCell ref="G75:H75"/>
    <mergeCell ref="I75:J75"/>
    <mergeCell ref="K75:L75"/>
    <mergeCell ref="M75:N75"/>
    <mergeCell ref="O75:P75"/>
    <mergeCell ref="Q75:R75"/>
    <mergeCell ref="E74:F74"/>
    <mergeCell ref="G74:H74"/>
    <mergeCell ref="I74:J74"/>
    <mergeCell ref="K74:L74"/>
    <mergeCell ref="M74:N74"/>
    <mergeCell ref="O74:P74"/>
    <mergeCell ref="W72:AB73"/>
    <mergeCell ref="E73:F73"/>
    <mergeCell ref="G73:H73"/>
    <mergeCell ref="I73:J73"/>
    <mergeCell ref="K73:L73"/>
    <mergeCell ref="M73:N73"/>
    <mergeCell ref="O73:P73"/>
    <mergeCell ref="Q73:R73"/>
    <mergeCell ref="S73:T73"/>
    <mergeCell ref="S71:T71"/>
    <mergeCell ref="W71:AB71"/>
    <mergeCell ref="E72:F72"/>
    <mergeCell ref="G72:H72"/>
    <mergeCell ref="I72:J72"/>
    <mergeCell ref="K72:L72"/>
    <mergeCell ref="M72:N72"/>
    <mergeCell ref="O72:P72"/>
    <mergeCell ref="Q72:R72"/>
    <mergeCell ref="S72:T72"/>
    <mergeCell ref="Q70:R70"/>
    <mergeCell ref="S70:T70"/>
    <mergeCell ref="W70:AB70"/>
    <mergeCell ref="E71:F71"/>
    <mergeCell ref="G71:H71"/>
    <mergeCell ref="I71:J71"/>
    <mergeCell ref="K71:L71"/>
    <mergeCell ref="M71:N71"/>
    <mergeCell ref="O71:P71"/>
    <mergeCell ref="Q71:R71"/>
    <mergeCell ref="E70:F70"/>
    <mergeCell ref="G70:H70"/>
    <mergeCell ref="I70:J70"/>
    <mergeCell ref="K70:L70"/>
    <mergeCell ref="M70:N70"/>
    <mergeCell ref="O70:P70"/>
    <mergeCell ref="Q68:R68"/>
    <mergeCell ref="S68:T68"/>
    <mergeCell ref="E69:F69"/>
    <mergeCell ref="G69:H69"/>
    <mergeCell ref="I69:J69"/>
    <mergeCell ref="K69:L69"/>
    <mergeCell ref="M69:N69"/>
    <mergeCell ref="O69:P69"/>
    <mergeCell ref="Q69:R69"/>
    <mergeCell ref="S69:T69"/>
    <mergeCell ref="E68:F68"/>
    <mergeCell ref="G68:H68"/>
    <mergeCell ref="I68:J68"/>
    <mergeCell ref="K68:L68"/>
    <mergeCell ref="M68:N68"/>
    <mergeCell ref="O68:P68"/>
    <mergeCell ref="S66:T66"/>
    <mergeCell ref="E67:F67"/>
    <mergeCell ref="G67:H67"/>
    <mergeCell ref="I67:J67"/>
    <mergeCell ref="K67:L67"/>
    <mergeCell ref="M67:N67"/>
    <mergeCell ref="O67:P67"/>
    <mergeCell ref="Q67:R67"/>
    <mergeCell ref="S67:T67"/>
    <mergeCell ref="G66:H66"/>
    <mergeCell ref="I66:J66"/>
    <mergeCell ref="K66:L66"/>
    <mergeCell ref="M66:N66"/>
    <mergeCell ref="O66:P66"/>
    <mergeCell ref="Q66:R66"/>
    <mergeCell ref="W64:AC66"/>
    <mergeCell ref="E65:F65"/>
    <mergeCell ref="G65:H65"/>
    <mergeCell ref="I65:J65"/>
    <mergeCell ref="K65:L65"/>
    <mergeCell ref="M65:N65"/>
    <mergeCell ref="O65:P65"/>
    <mergeCell ref="Q65:R65"/>
    <mergeCell ref="S65:T65"/>
    <mergeCell ref="E66:F66"/>
    <mergeCell ref="S63:T63"/>
    <mergeCell ref="E64:F64"/>
    <mergeCell ref="G64:H64"/>
    <mergeCell ref="I64:J64"/>
    <mergeCell ref="K64:L64"/>
    <mergeCell ref="M64:N64"/>
    <mergeCell ref="O64:P64"/>
    <mergeCell ref="Q64:R64"/>
    <mergeCell ref="S64:T64"/>
    <mergeCell ref="Q62:R62"/>
    <mergeCell ref="S62:T62"/>
    <mergeCell ref="W62:AC63"/>
    <mergeCell ref="E63:F63"/>
    <mergeCell ref="G63:H63"/>
    <mergeCell ref="I63:J63"/>
    <mergeCell ref="K63:L63"/>
    <mergeCell ref="M63:N63"/>
    <mergeCell ref="O63:P63"/>
    <mergeCell ref="Q63:R63"/>
    <mergeCell ref="E62:F62"/>
    <mergeCell ref="G62:H62"/>
    <mergeCell ref="I62:J62"/>
    <mergeCell ref="K62:L62"/>
    <mergeCell ref="M62:N62"/>
    <mergeCell ref="O62:P62"/>
    <mergeCell ref="Q60:R60"/>
    <mergeCell ref="S60:T60"/>
    <mergeCell ref="E61:F61"/>
    <mergeCell ref="G61:H61"/>
    <mergeCell ref="I61:J61"/>
    <mergeCell ref="K61:L61"/>
    <mergeCell ref="M61:N61"/>
    <mergeCell ref="O61:P61"/>
    <mergeCell ref="Q61:R61"/>
    <mergeCell ref="S61:T61"/>
    <mergeCell ref="E60:F60"/>
    <mergeCell ref="G60:H60"/>
    <mergeCell ref="I60:J60"/>
    <mergeCell ref="K60:L60"/>
    <mergeCell ref="M60:N60"/>
    <mergeCell ref="O60:P60"/>
    <mergeCell ref="Q58:R58"/>
    <mergeCell ref="S58:T58"/>
    <mergeCell ref="E59:F59"/>
    <mergeCell ref="G59:H59"/>
    <mergeCell ref="I59:J59"/>
    <mergeCell ref="K59:L59"/>
    <mergeCell ref="M59:N59"/>
    <mergeCell ref="O59:P59"/>
    <mergeCell ref="Q59:R59"/>
    <mergeCell ref="S59:T59"/>
    <mergeCell ref="E58:F58"/>
    <mergeCell ref="G58:H58"/>
    <mergeCell ref="I58:J58"/>
    <mergeCell ref="K58:L58"/>
    <mergeCell ref="M58:N58"/>
    <mergeCell ref="O58:P58"/>
    <mergeCell ref="Q56:R56"/>
    <mergeCell ref="S56:T56"/>
    <mergeCell ref="E57:F57"/>
    <mergeCell ref="G57:H57"/>
    <mergeCell ref="I57:J57"/>
    <mergeCell ref="K57:L57"/>
    <mergeCell ref="M57:N57"/>
    <mergeCell ref="O57:P57"/>
    <mergeCell ref="Q57:R57"/>
    <mergeCell ref="S57:T57"/>
    <mergeCell ref="E56:F56"/>
    <mergeCell ref="G56:H56"/>
    <mergeCell ref="I56:J56"/>
    <mergeCell ref="K56:L56"/>
    <mergeCell ref="M56:N56"/>
    <mergeCell ref="O56:P56"/>
    <mergeCell ref="W54:AB55"/>
    <mergeCell ref="E55:F55"/>
    <mergeCell ref="G55:H55"/>
    <mergeCell ref="I55:J55"/>
    <mergeCell ref="K55:L55"/>
    <mergeCell ref="M55:N55"/>
    <mergeCell ref="O55:P55"/>
    <mergeCell ref="Q55:R55"/>
    <mergeCell ref="S55:T55"/>
    <mergeCell ref="Q53:R53"/>
    <mergeCell ref="S53:T53"/>
    <mergeCell ref="E54:F54"/>
    <mergeCell ref="G54:H54"/>
    <mergeCell ref="I54:J54"/>
    <mergeCell ref="K54:L54"/>
    <mergeCell ref="M54:N54"/>
    <mergeCell ref="O54:P54"/>
    <mergeCell ref="Q54:R54"/>
    <mergeCell ref="S54:T54"/>
    <mergeCell ref="E53:F53"/>
    <mergeCell ref="G53:H53"/>
    <mergeCell ref="I53:J53"/>
    <mergeCell ref="K53:L53"/>
    <mergeCell ref="M53:N53"/>
    <mergeCell ref="O53:P53"/>
    <mergeCell ref="W51:AB51"/>
    <mergeCell ref="E52:F52"/>
    <mergeCell ref="G52:H52"/>
    <mergeCell ref="I52:J52"/>
    <mergeCell ref="K52:L52"/>
    <mergeCell ref="M52:N52"/>
    <mergeCell ref="O52:P52"/>
    <mergeCell ref="Q52:R52"/>
    <mergeCell ref="S52:T52"/>
    <mergeCell ref="W52:AB53"/>
    <mergeCell ref="S50:T50"/>
    <mergeCell ref="W50:AB50"/>
    <mergeCell ref="E51:F51"/>
    <mergeCell ref="G51:H51"/>
    <mergeCell ref="I51:J51"/>
    <mergeCell ref="K51:L51"/>
    <mergeCell ref="M51:N51"/>
    <mergeCell ref="O51:P51"/>
    <mergeCell ref="Q51:R51"/>
    <mergeCell ref="S51:T51"/>
    <mergeCell ref="Q49:R49"/>
    <mergeCell ref="S49:T49"/>
    <mergeCell ref="W49:AB49"/>
    <mergeCell ref="E50:F50"/>
    <mergeCell ref="G50:H50"/>
    <mergeCell ref="I50:J50"/>
    <mergeCell ref="K50:L50"/>
    <mergeCell ref="M50:N50"/>
    <mergeCell ref="O50:P50"/>
    <mergeCell ref="Q50:R50"/>
    <mergeCell ref="E49:F49"/>
    <mergeCell ref="G49:H49"/>
    <mergeCell ref="I49:J49"/>
    <mergeCell ref="K49:L49"/>
    <mergeCell ref="M49:N49"/>
    <mergeCell ref="O49:P49"/>
    <mergeCell ref="W47:AB48"/>
    <mergeCell ref="E48:F48"/>
    <mergeCell ref="G48:H48"/>
    <mergeCell ref="I48:J48"/>
    <mergeCell ref="K48:L48"/>
    <mergeCell ref="M48:N48"/>
    <mergeCell ref="O48:P48"/>
    <mergeCell ref="Q48:R48"/>
    <mergeCell ref="S48:T48"/>
    <mergeCell ref="S46:T46"/>
    <mergeCell ref="E47:F47"/>
    <mergeCell ref="G47:H47"/>
    <mergeCell ref="I47:J47"/>
    <mergeCell ref="K47:L47"/>
    <mergeCell ref="M47:N47"/>
    <mergeCell ref="O47:P47"/>
    <mergeCell ref="Q47:R47"/>
    <mergeCell ref="S47:T47"/>
    <mergeCell ref="G46:H46"/>
    <mergeCell ref="I46:J46"/>
    <mergeCell ref="K46:L46"/>
    <mergeCell ref="M46:N46"/>
    <mergeCell ref="O46:P46"/>
    <mergeCell ref="Q46:R46"/>
    <mergeCell ref="W44:AB46"/>
    <mergeCell ref="E45:F45"/>
    <mergeCell ref="G45:H45"/>
    <mergeCell ref="I45:J45"/>
    <mergeCell ref="K45:L45"/>
    <mergeCell ref="M45:N45"/>
    <mergeCell ref="O45:P45"/>
    <mergeCell ref="Q45:R45"/>
    <mergeCell ref="S45:T45"/>
    <mergeCell ref="E46:F46"/>
    <mergeCell ref="S43:T43"/>
    <mergeCell ref="E44:F44"/>
    <mergeCell ref="G44:H44"/>
    <mergeCell ref="I44:J44"/>
    <mergeCell ref="K44:L44"/>
    <mergeCell ref="M44:N44"/>
    <mergeCell ref="O44:P44"/>
    <mergeCell ref="Q44:R44"/>
    <mergeCell ref="S44:T44"/>
    <mergeCell ref="Q42:R42"/>
    <mergeCell ref="S42:T42"/>
    <mergeCell ref="W42:AB43"/>
    <mergeCell ref="E43:F43"/>
    <mergeCell ref="G43:H43"/>
    <mergeCell ref="I43:J43"/>
    <mergeCell ref="K43:L43"/>
    <mergeCell ref="M43:N43"/>
    <mergeCell ref="O43:P43"/>
    <mergeCell ref="Q43:R43"/>
    <mergeCell ref="E42:F42"/>
    <mergeCell ref="G42:H42"/>
    <mergeCell ref="I42:J42"/>
    <mergeCell ref="K42:L42"/>
    <mergeCell ref="M42:N42"/>
    <mergeCell ref="O42:P42"/>
    <mergeCell ref="Q40:R40"/>
    <mergeCell ref="S40:T40"/>
    <mergeCell ref="E41:F41"/>
    <mergeCell ref="G41:H41"/>
    <mergeCell ref="I41:J41"/>
    <mergeCell ref="K41:L41"/>
    <mergeCell ref="M41:N41"/>
    <mergeCell ref="O41:P41"/>
    <mergeCell ref="Q41:R41"/>
    <mergeCell ref="S41:T41"/>
    <mergeCell ref="E40:F40"/>
    <mergeCell ref="G40:H40"/>
    <mergeCell ref="I40:J40"/>
    <mergeCell ref="K40:L40"/>
    <mergeCell ref="M40:N40"/>
    <mergeCell ref="O40:P40"/>
    <mergeCell ref="Q38:R38"/>
    <mergeCell ref="S38:T38"/>
    <mergeCell ref="E39:F39"/>
    <mergeCell ref="G39:H39"/>
    <mergeCell ref="I39:J39"/>
    <mergeCell ref="K39:L39"/>
    <mergeCell ref="M39:N39"/>
    <mergeCell ref="O39:P39"/>
    <mergeCell ref="Q39:R39"/>
    <mergeCell ref="S39:T39"/>
    <mergeCell ref="E38:F38"/>
    <mergeCell ref="G38:H38"/>
    <mergeCell ref="I38:J38"/>
    <mergeCell ref="K38:L38"/>
    <mergeCell ref="M38:N38"/>
    <mergeCell ref="O38:P38"/>
    <mergeCell ref="Q36:R36"/>
    <mergeCell ref="S36:T36"/>
    <mergeCell ref="E37:F37"/>
    <mergeCell ref="G37:H37"/>
    <mergeCell ref="I37:J37"/>
    <mergeCell ref="K37:L37"/>
    <mergeCell ref="M37:N37"/>
    <mergeCell ref="O37:P37"/>
    <mergeCell ref="Q37:R37"/>
    <mergeCell ref="S37:T37"/>
    <mergeCell ref="E36:F36"/>
    <mergeCell ref="G36:H36"/>
    <mergeCell ref="I36:J36"/>
    <mergeCell ref="K36:L36"/>
    <mergeCell ref="M36:N36"/>
    <mergeCell ref="O36:P36"/>
    <mergeCell ref="S34:T34"/>
    <mergeCell ref="E35:F35"/>
    <mergeCell ref="G35:H35"/>
    <mergeCell ref="I35:J35"/>
    <mergeCell ref="K35:L35"/>
    <mergeCell ref="M35:N35"/>
    <mergeCell ref="O35:P35"/>
    <mergeCell ref="Q35:R35"/>
    <mergeCell ref="S35:T35"/>
    <mergeCell ref="Q33:R33"/>
    <mergeCell ref="S33:T33"/>
    <mergeCell ref="W33:AC35"/>
    <mergeCell ref="E34:F34"/>
    <mergeCell ref="G34:H34"/>
    <mergeCell ref="I34:J34"/>
    <mergeCell ref="K34:L34"/>
    <mergeCell ref="M34:N34"/>
    <mergeCell ref="O34:P34"/>
    <mergeCell ref="Q34:R34"/>
    <mergeCell ref="E33:F33"/>
    <mergeCell ref="G33:H33"/>
    <mergeCell ref="I33:J33"/>
    <mergeCell ref="K33:L33"/>
    <mergeCell ref="M33:N33"/>
    <mergeCell ref="O33:P33"/>
    <mergeCell ref="W31:AC32"/>
    <mergeCell ref="E32:F32"/>
    <mergeCell ref="G32:H32"/>
    <mergeCell ref="I32:J32"/>
    <mergeCell ref="K32:L32"/>
    <mergeCell ref="M32:N32"/>
    <mergeCell ref="O32:P32"/>
    <mergeCell ref="Q32:R32"/>
    <mergeCell ref="S32:T32"/>
    <mergeCell ref="Q30:R30"/>
    <mergeCell ref="S30:T30"/>
    <mergeCell ref="E31:F31"/>
    <mergeCell ref="G31:H31"/>
    <mergeCell ref="I31:J31"/>
    <mergeCell ref="K31:L31"/>
    <mergeCell ref="M31:N31"/>
    <mergeCell ref="O31:P31"/>
    <mergeCell ref="Q31:R31"/>
    <mergeCell ref="S31:T31"/>
    <mergeCell ref="E30:F30"/>
    <mergeCell ref="G30:H30"/>
    <mergeCell ref="I30:J30"/>
    <mergeCell ref="K30:L30"/>
    <mergeCell ref="M30:N30"/>
    <mergeCell ref="O30:P30"/>
    <mergeCell ref="Q28:R28"/>
    <mergeCell ref="S28:T28"/>
    <mergeCell ref="E29:F29"/>
    <mergeCell ref="G29:H29"/>
    <mergeCell ref="I29:J29"/>
    <mergeCell ref="K29:L29"/>
    <mergeCell ref="M29:N29"/>
    <mergeCell ref="O29:P29"/>
    <mergeCell ref="Q29:R29"/>
    <mergeCell ref="S29:T29"/>
    <mergeCell ref="E28:F28"/>
    <mergeCell ref="G28:H28"/>
    <mergeCell ref="I28:J28"/>
    <mergeCell ref="K28:L28"/>
    <mergeCell ref="M28:N28"/>
    <mergeCell ref="O28:P28"/>
    <mergeCell ref="Q26:R26"/>
    <mergeCell ref="S26:T26"/>
    <mergeCell ref="E27:F27"/>
    <mergeCell ref="G27:H27"/>
    <mergeCell ref="I27:J27"/>
    <mergeCell ref="K27:L27"/>
    <mergeCell ref="M27:N27"/>
    <mergeCell ref="O27:P27"/>
    <mergeCell ref="Q27:R27"/>
    <mergeCell ref="S27:T27"/>
    <mergeCell ref="E26:F26"/>
    <mergeCell ref="G26:H26"/>
    <mergeCell ref="I26:J26"/>
    <mergeCell ref="K26:L26"/>
    <mergeCell ref="M26:N26"/>
    <mergeCell ref="O26:P26"/>
    <mergeCell ref="Q24:R24"/>
    <mergeCell ref="S24:T24"/>
    <mergeCell ref="E25:F25"/>
    <mergeCell ref="G25:H25"/>
    <mergeCell ref="I25:J25"/>
    <mergeCell ref="K25:L25"/>
    <mergeCell ref="M25:N25"/>
    <mergeCell ref="O25:P25"/>
    <mergeCell ref="Q25:R25"/>
    <mergeCell ref="S25:T25"/>
    <mergeCell ref="E24:F24"/>
    <mergeCell ref="G24:H24"/>
    <mergeCell ref="I24:J24"/>
    <mergeCell ref="K24:L24"/>
    <mergeCell ref="M24:N24"/>
    <mergeCell ref="O24:P24"/>
    <mergeCell ref="Q22:R22"/>
    <mergeCell ref="S22:T22"/>
    <mergeCell ref="E23:F23"/>
    <mergeCell ref="G23:H23"/>
    <mergeCell ref="I23:J23"/>
    <mergeCell ref="K23:L23"/>
    <mergeCell ref="M23:N23"/>
    <mergeCell ref="O23:P23"/>
    <mergeCell ref="Q23:R23"/>
    <mergeCell ref="S23:T23"/>
    <mergeCell ref="E22:F22"/>
    <mergeCell ref="G22:H22"/>
    <mergeCell ref="I22:J22"/>
    <mergeCell ref="K22:L22"/>
    <mergeCell ref="M22:N22"/>
    <mergeCell ref="O22:P22"/>
    <mergeCell ref="W20:Y20"/>
    <mergeCell ref="E21:F21"/>
    <mergeCell ref="G21:H21"/>
    <mergeCell ref="I21:J21"/>
    <mergeCell ref="K21:L21"/>
    <mergeCell ref="M21:N21"/>
    <mergeCell ref="O21:P21"/>
    <mergeCell ref="Q21:R21"/>
    <mergeCell ref="S21:T21"/>
    <mergeCell ref="Q19:R19"/>
    <mergeCell ref="S19:T19"/>
    <mergeCell ref="E20:F20"/>
    <mergeCell ref="G20:H20"/>
    <mergeCell ref="I20:J20"/>
    <mergeCell ref="K20:L20"/>
    <mergeCell ref="M20:N20"/>
    <mergeCell ref="O20:P20"/>
    <mergeCell ref="Q20:R20"/>
    <mergeCell ref="S20:T20"/>
    <mergeCell ref="E19:F19"/>
    <mergeCell ref="G19:H19"/>
    <mergeCell ref="I19:J19"/>
    <mergeCell ref="K19:L19"/>
    <mergeCell ref="M19:N19"/>
    <mergeCell ref="O19:P19"/>
    <mergeCell ref="W17:Y17"/>
    <mergeCell ref="E18:F18"/>
    <mergeCell ref="G18:H18"/>
    <mergeCell ref="I18:J18"/>
    <mergeCell ref="K18:L18"/>
    <mergeCell ref="M18:N18"/>
    <mergeCell ref="O18:P18"/>
    <mergeCell ref="Q18:R18"/>
    <mergeCell ref="S18:T18"/>
    <mergeCell ref="Q16:R16"/>
    <mergeCell ref="S16:T16"/>
    <mergeCell ref="E17:F17"/>
    <mergeCell ref="G17:H17"/>
    <mergeCell ref="I17:J17"/>
    <mergeCell ref="K17:L17"/>
    <mergeCell ref="M17:N17"/>
    <mergeCell ref="O17:P17"/>
    <mergeCell ref="Q17:R17"/>
    <mergeCell ref="S17:T17"/>
    <mergeCell ref="E16:F16"/>
    <mergeCell ref="G16:H16"/>
    <mergeCell ref="I16:J16"/>
    <mergeCell ref="K16:L16"/>
    <mergeCell ref="M16:N16"/>
    <mergeCell ref="O16:P16"/>
    <mergeCell ref="C13:E13"/>
    <mergeCell ref="F13:T13"/>
    <mergeCell ref="E15:F15"/>
    <mergeCell ref="G15:H15"/>
    <mergeCell ref="I15:J15"/>
    <mergeCell ref="K15:L15"/>
    <mergeCell ref="M15:N15"/>
    <mergeCell ref="O15:P15"/>
    <mergeCell ref="Q15:R15"/>
    <mergeCell ref="S15:T15"/>
    <mergeCell ref="C10:E10"/>
    <mergeCell ref="F10:T10"/>
    <mergeCell ref="C11:E11"/>
    <mergeCell ref="F11:T11"/>
    <mergeCell ref="C12:E12"/>
    <mergeCell ref="F12:T12"/>
    <mergeCell ref="C7:E7"/>
    <mergeCell ref="F7:T7"/>
    <mergeCell ref="C8:E8"/>
    <mergeCell ref="F8:T8"/>
    <mergeCell ref="C9:E9"/>
    <mergeCell ref="F9:T9"/>
    <mergeCell ref="K3:T3"/>
    <mergeCell ref="C4:T4"/>
    <mergeCell ref="E5:F5"/>
    <mergeCell ref="H5:I5"/>
    <mergeCell ref="J5:N5"/>
    <mergeCell ref="C6:I6"/>
  </mergeCells>
  <conditionalFormatting sqref="W72:AB85">
    <cfRule type="expression" dxfId="24" priority="1" stopIfTrue="1">
      <formula>$AC72&lt;&gt;0</formula>
    </cfRule>
  </conditionalFormatting>
  <conditionalFormatting sqref="V55 V97 V53">
    <cfRule type="expression" dxfId="23" priority="2" stopIfTrue="1">
      <formula>ABS($V$55)&gt;0.9</formula>
    </cfRule>
  </conditionalFormatting>
  <conditionalFormatting sqref="W36:AC36">
    <cfRule type="expression" dxfId="22" priority="3" stopIfTrue="1">
      <formula>$X$36&lt;&gt;$Z$36</formula>
    </cfRule>
  </conditionalFormatting>
  <conditionalFormatting sqref="W37:AC37">
    <cfRule type="expression" dxfId="21" priority="4" stopIfTrue="1">
      <formula>$X$37&lt;&gt;$Z$37</formula>
    </cfRule>
  </conditionalFormatting>
  <conditionalFormatting sqref="W67:AC67">
    <cfRule type="expression" dxfId="20" priority="5" stopIfTrue="1">
      <formula>$X$67&lt;&gt;$Z$67</formula>
    </cfRule>
  </conditionalFormatting>
  <conditionalFormatting sqref="W68:AC68">
    <cfRule type="expression" dxfId="19" priority="6" stopIfTrue="1">
      <formula>$X$68&lt;&gt;$Z$68</formula>
    </cfRule>
  </conditionalFormatting>
  <conditionalFormatting sqref="E48:F50">
    <cfRule type="expression" dxfId="18" priority="7" stopIfTrue="1">
      <formula>$E$51&lt;&gt;$AD$47</formula>
    </cfRule>
  </conditionalFormatting>
  <conditionalFormatting sqref="G48:H50">
    <cfRule type="expression" dxfId="17" priority="8" stopIfTrue="1">
      <formula>$G$51&lt;&gt;$AD$49</formula>
    </cfRule>
  </conditionalFormatting>
  <conditionalFormatting sqref="I48:J50">
    <cfRule type="expression" dxfId="16" priority="9" stopIfTrue="1">
      <formula>$I$51&lt;&gt;$AD$50</formula>
    </cfRule>
  </conditionalFormatting>
  <conditionalFormatting sqref="K48:L50">
    <cfRule type="expression" dxfId="15" priority="10" stopIfTrue="1">
      <formula>$K$51&lt;&gt;$AD$51</formula>
    </cfRule>
  </conditionalFormatting>
  <conditionalFormatting sqref="M48:N50">
    <cfRule type="expression" dxfId="14" priority="11" stopIfTrue="1">
      <formula>$M$51&lt;&gt;$AD$53</formula>
    </cfRule>
  </conditionalFormatting>
  <conditionalFormatting sqref="O48:P50">
    <cfRule type="expression" dxfId="13" priority="12" stopIfTrue="1">
      <formula>$O$51&lt;&gt;$AD$54</formula>
    </cfRule>
  </conditionalFormatting>
  <conditionalFormatting sqref="W47:AB48">
    <cfRule type="expression" dxfId="12" priority="13" stopIfTrue="1">
      <formula>$AC$47&lt;&gt;0</formula>
    </cfRule>
  </conditionalFormatting>
  <conditionalFormatting sqref="W49:AB49">
    <cfRule type="expression" dxfId="11" priority="14" stopIfTrue="1">
      <formula>$AC$49&lt;&gt;0</formula>
    </cfRule>
  </conditionalFormatting>
  <conditionalFormatting sqref="W50:AB50">
    <cfRule type="expression" dxfId="10" priority="15" stopIfTrue="1">
      <formula>$AC$50&lt;&gt;0</formula>
    </cfRule>
  </conditionalFormatting>
  <conditionalFormatting sqref="W51:AB51">
    <cfRule type="expression" dxfId="9" priority="16" stopIfTrue="1">
      <formula>$AC$51&lt;&gt;0</formula>
    </cfRule>
  </conditionalFormatting>
  <conditionalFormatting sqref="W52:AB53">
    <cfRule type="expression" dxfId="8" priority="17" stopIfTrue="1">
      <formula>$AC$53&lt;&gt;0</formula>
    </cfRule>
  </conditionalFormatting>
  <conditionalFormatting sqref="W54:AB55">
    <cfRule type="expression" dxfId="7" priority="18" stopIfTrue="1">
      <formula>$AC$54&lt;&gt;0</formula>
    </cfRule>
  </conditionalFormatting>
  <conditionalFormatting sqref="E53:F53 E64:F64 E75:F77">
    <cfRule type="expression" dxfId="6" priority="19" stopIfTrue="1">
      <formula>$E$78&lt;&gt;$AD$72</formula>
    </cfRule>
  </conditionalFormatting>
  <conditionalFormatting sqref="G53:H53 G64:H64 G75:H77">
    <cfRule type="expression" dxfId="5" priority="20" stopIfTrue="1">
      <formula>$G$78&lt;&gt;$AD$74</formula>
    </cfRule>
  </conditionalFormatting>
  <conditionalFormatting sqref="I75:J77 I64:J64 I53:J53">
    <cfRule type="expression" dxfId="4" priority="21" stopIfTrue="1">
      <formula>$I$78&lt;&gt;$AD$76</formula>
    </cfRule>
  </conditionalFormatting>
  <conditionalFormatting sqref="K53:L53 K64:L64 K75:L77">
    <cfRule type="expression" dxfId="3" priority="22" stopIfTrue="1">
      <formula>$K$78&lt;&gt;$AD$78</formula>
    </cfRule>
  </conditionalFormatting>
  <conditionalFormatting sqref="M53:N53 M64:N64 M75:N77">
    <cfRule type="expression" dxfId="2" priority="23" stopIfTrue="1">
      <formula>$M$78&lt;&gt;$AD$80</formula>
    </cfRule>
  </conditionalFormatting>
  <conditionalFormatting sqref="O53:P53 O64:P64 O75:P77">
    <cfRule type="expression" dxfId="1" priority="24" stopIfTrue="1">
      <formula>$O$78&lt;&gt;$AD$82</formula>
    </cfRule>
  </conditionalFormatting>
  <conditionalFormatting sqref="Q53:R53 Q64:R64 Q75:R77">
    <cfRule type="expression" dxfId="0" priority="25" stopIfTrue="1">
      <formula>$Q$78&lt;&gt;$AD$84</formula>
    </cfRule>
  </conditionalFormatting>
  <pageMargins left="0.27559055118110237" right="0.27559055118110237" top="0.27559055118110237" bottom="0.27559055118110237" header="0.23622047244094491" footer="0.23622047244094491"/>
  <pageSetup paperSize="9" scale="9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14</vt:i4>
      </vt:variant>
    </vt:vector>
  </HeadingPairs>
  <TitlesOfParts>
    <vt:vector size="21" baseType="lpstr">
      <vt:lpstr>Раздел1</vt:lpstr>
      <vt:lpstr>Раздел2</vt:lpstr>
      <vt:lpstr>Раздел4</vt:lpstr>
      <vt:lpstr>Раздел7</vt:lpstr>
      <vt:lpstr>прил 1</vt:lpstr>
      <vt:lpstr>прил 2</vt:lpstr>
      <vt:lpstr>прил 3</vt:lpstr>
      <vt:lpstr>'прил 1'!rrr</vt:lpstr>
      <vt:lpstr>'прил 1'!Область_печати</vt:lpstr>
      <vt:lpstr>'прил 2'!Область_печати</vt:lpstr>
      <vt:lpstr>'прил 3'!Область_печати</vt:lpstr>
      <vt:lpstr>'прил 1'!п1</vt:lpstr>
      <vt:lpstr>'прил 1'!п1чистВсеДанные</vt:lpstr>
      <vt:lpstr>'прил 1'!п1чистВсеТекст</vt:lpstr>
      <vt:lpstr>'прил 1'!п1чистТек</vt:lpstr>
      <vt:lpstr>'прил 2'!п2</vt:lpstr>
      <vt:lpstr>'прил 2'!п2чистВсеДанные</vt:lpstr>
      <vt:lpstr>'прил 2'!п2чистТек</vt:lpstr>
      <vt:lpstr>'прил 3'!п3чистВсеДанные</vt:lpstr>
      <vt:lpstr>'прил 3'!п3чистТек</vt:lpstr>
      <vt:lpstr>'прил 1'!тест1</vt:lpstr>
    </vt:vector>
  </TitlesOfParts>
  <Company>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dc:creator>
  <cp:lastModifiedBy>Сергей Бондарев</cp:lastModifiedBy>
  <cp:lastPrinted>2019-02-04T13:16:40Z</cp:lastPrinted>
  <dcterms:created xsi:type="dcterms:W3CDTF">2005-08-11T06:54:18Z</dcterms:created>
  <dcterms:modified xsi:type="dcterms:W3CDTF">2019-05-03T13:45:08Z</dcterms:modified>
</cp:coreProperties>
</file>